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7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</sheets>
  <definedNames>
    <definedName name="_xlnm._FilterDatabase" localSheetId="1" hidden="1">'прил 2'!$A$12:$L$52</definedName>
    <definedName name="_xlnm._FilterDatabase" localSheetId="2" hidden="1">'прил 3'!$A$12:$M$609</definedName>
    <definedName name="_xlnm._FilterDatabase" localSheetId="5" hidden="1">'прил 6'!$A$14:$U$36</definedName>
    <definedName name="_xlnm._FilterDatabase" localSheetId="6" hidden="1">'прил 7'!$A$12:$T$20</definedName>
  </definedNames>
  <calcPr fullCalcOnLoad="1"/>
</workbook>
</file>

<file path=xl/sharedStrings.xml><?xml version="1.0" encoding="utf-8"?>
<sst xmlns="http://schemas.openxmlformats.org/spreadsheetml/2006/main" count="3517" uniqueCount="968">
  <si>
    <t>план</t>
  </si>
  <si>
    <t>исполнение</t>
  </si>
  <si>
    <t>в процентах</t>
  </si>
  <si>
    <t>ИТОГО</t>
  </si>
  <si>
    <t xml:space="preserve">в процентах </t>
  </si>
  <si>
    <t>90111107015050000120</t>
  </si>
  <si>
    <t>90111406013100000430</t>
  </si>
  <si>
    <t>04511690050050000140</t>
  </si>
  <si>
    <t>90111690050050000140</t>
  </si>
  <si>
    <t>90120201001050000151</t>
  </si>
  <si>
    <t>90620202999050000151</t>
  </si>
  <si>
    <t>90120202999050000151</t>
  </si>
  <si>
    <t>90820202999050000151</t>
  </si>
  <si>
    <t>90120203001050000151</t>
  </si>
  <si>
    <t>90120203015050000151</t>
  </si>
  <si>
    <t>90120203022050000151</t>
  </si>
  <si>
    <t>90120203024050000151</t>
  </si>
  <si>
    <t>90620203999050000151</t>
  </si>
  <si>
    <t>90120204999050000151</t>
  </si>
  <si>
    <t>90121905000050000151</t>
  </si>
  <si>
    <t>90621905000050000151</t>
  </si>
  <si>
    <t xml:space="preserve">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</si>
  <si>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</si>
  <si>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Приложение № 2</t>
  </si>
  <si>
    <t>Код классификации доходов бюджета</t>
  </si>
  <si>
    <t>18210102010011000110</t>
  </si>
  <si>
    <t>18210102010013000110</t>
  </si>
  <si>
    <t>18210102020011000110</t>
  </si>
  <si>
    <t>18210102020013000110</t>
  </si>
  <si>
    <t>18210102030011000110</t>
  </si>
  <si>
    <t>18210102030013000110</t>
  </si>
  <si>
    <t>18210102040011000110</t>
  </si>
  <si>
    <t>18210502010021000110</t>
  </si>
  <si>
    <t>18210502010023000110</t>
  </si>
  <si>
    <t>18210502020021000110</t>
  </si>
  <si>
    <t>18210502020023000110</t>
  </si>
  <si>
    <t>18210503010011000110</t>
  </si>
  <si>
    <t>18210503010013000110</t>
  </si>
  <si>
    <t>18210907050051000110</t>
  </si>
  <si>
    <t>90111105013100000120</t>
  </si>
  <si>
    <t>912</t>
  </si>
  <si>
    <t>913</t>
  </si>
  <si>
    <t>Единица измерения:  руб.</t>
  </si>
  <si>
    <t xml:space="preserve">№ </t>
  </si>
  <si>
    <t>Исполнено в  рублях</t>
  </si>
  <si>
    <t>Исполнено в процентах</t>
  </si>
  <si>
    <t>Департамент по охране, контролю и регулированию использования животного мира Свердловской области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</si>
  <si>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</si>
  <si>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Федеральная служба по надзору в сфере природопользования</t>
  </si>
  <si>
    <t xml:space="preserve">      Плата за негативное воздействие на окружающую среду</t>
  </si>
  <si>
    <t>Управление Федеральной налоговой службы по Свердловской области</t>
  </si>
  <si>
    <t>0,00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</si>
  <si>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</si>
  <si>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</si>
  <si>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</si>
  <si>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</si>
  <si>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</si>
  <si>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</si>
  <si>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</si>
  <si>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</si>
  <si>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</si>
  <si>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0502</t>
  </si>
  <si>
    <t>0700</t>
  </si>
  <si>
    <t>0707</t>
  </si>
  <si>
    <t>0800</t>
  </si>
  <si>
    <t>0801</t>
  </si>
  <si>
    <t>1100</t>
  </si>
  <si>
    <t>Код раздела, подраз-дела</t>
  </si>
  <si>
    <t>Код вида расхо-дов</t>
  </si>
  <si>
    <t>Исполненено</t>
  </si>
  <si>
    <t>3</t>
  </si>
  <si>
    <t>0100</t>
  </si>
  <si>
    <t>0408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</si>
  <si>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</si>
  <si>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</t>
  </si>
  <si>
    <t>Администрация муниципального образования</t>
  </si>
  <si>
    <t>к Решению Думы</t>
  </si>
  <si>
    <t>в рублях</t>
  </si>
  <si>
    <t>Приложение № 3</t>
  </si>
  <si>
    <t>Наименование ведомства, раздела, подраздела, целевой статьи и вида расходов</t>
  </si>
  <si>
    <t>Наименование раздела, подраздела, целевой статьи и вида расходов</t>
  </si>
  <si>
    <t>0113</t>
  </si>
  <si>
    <t>0000</t>
  </si>
  <si>
    <t>000</t>
  </si>
  <si>
    <t>0409</t>
  </si>
  <si>
    <t>1102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</si>
  <si>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</si>
  <si>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</si>
  <si>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</si>
  <si>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</si>
  <si>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</si>
  <si>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образования администрации муниципального образования Камышловский муниципальный район</t>
  </si>
  <si>
    <t xml:space="preserve">      Прочие доходы от оказания платных услуг (работ) получателями средств бюджетов муниципальных районов  </t>
  </si>
  <si>
    <t xml:space="preserve">      Прочие доходы от компенсации затрат бюджетов МР (в части возврата дебиторской задолженности прошлых лет)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</si>
  <si>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</si>
  <si>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Субсидии на организацию отдыха детей в каникулярное время </t>
  </si>
  <si>
    <t xml:space="preserve">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</si>
  <si>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Отдел культуры, молодежной политики и спорта Администрации муниципального образования Камышловский муниципальный район</t>
  </si>
  <si>
    <t>ИТОГО ДОХОДОВ</t>
  </si>
  <si>
    <t>1400</t>
  </si>
  <si>
    <t>1401</t>
  </si>
  <si>
    <t>1403</t>
  </si>
  <si>
    <t>901</t>
  </si>
  <si>
    <t>Номер сторо-ки</t>
  </si>
  <si>
    <t>Наименование показателя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</si>
  <si>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</si>
  <si>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</si>
  <si>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</si>
  <si>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</si>
  <si>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</si>
  <si>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</si>
  <si>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</si>
  <si>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Погашение  бюджетом муниципального района бюджетных  кредитов,  полученных   от других  бюджетов  бюджетной  системы  Российской Федерации в валюте Российской Федерации
</t>
  </si>
  <si>
    <t>Уменьшение прочих остатков денежных средств бюджета муниципального района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</si>
  <si>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</si>
  <si>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901 00 00 00 00 00 0000 000</t>
  </si>
  <si>
    <t>901 01 03 00 00 05 0000 710</t>
  </si>
  <si>
    <t>901 01 03 00 00 05 0000 810</t>
  </si>
  <si>
    <t xml:space="preserve">Увеличение прочих остатков денежных средств бюджета муниципального района </t>
  </si>
  <si>
    <t>901 01 05 02 01 05 0000 510</t>
  </si>
  <si>
    <t>901 01 05 02 01 05 0000 610</t>
  </si>
  <si>
    <t xml:space="preserve"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</si>
  <si>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901 01 06 05 01 05 0000 640</t>
  </si>
  <si>
    <t>Приложение № 4</t>
  </si>
  <si>
    <t>Код главного распорядителя</t>
  </si>
  <si>
    <t>Код целевой статьи</t>
  </si>
  <si>
    <t xml:space="preserve">муниципального образования </t>
  </si>
  <si>
    <t>Номер строки</t>
  </si>
  <si>
    <t>Наименование главного администратора доходов местного бюджета, наименование кода классификации доходов бюджета</t>
  </si>
  <si>
    <t>04811201000010000120</t>
  </si>
  <si>
    <t>90611301995050000130</t>
  </si>
  <si>
    <t>90611302995050000130</t>
  </si>
  <si>
    <t>906</t>
  </si>
  <si>
    <t>908</t>
  </si>
  <si>
    <t>Камышловский муниципальный район</t>
  </si>
  <si>
    <t>0106</t>
  </si>
  <si>
    <t>0314</t>
  </si>
  <si>
    <t>0406</t>
  </si>
  <si>
    <t>0701</t>
  </si>
  <si>
    <t>0702</t>
  </si>
  <si>
    <t>0709</t>
  </si>
  <si>
    <t>0804</t>
  </si>
  <si>
    <t>1000</t>
  </si>
  <si>
    <t>1001</t>
  </si>
  <si>
    <t>1003</t>
  </si>
  <si>
    <t>1006</t>
  </si>
  <si>
    <t>1101</t>
  </si>
  <si>
    <t>Администрация муниципального образования Камышловский муниципальный район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</si>
  <si>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</si>
  <si>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</si>
  <si>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 Дотация бюджетам муниципальных районов на выравнивание бюджетной обеспеченности</t>
  </si>
  <si>
    <t xml:space="preserve"> 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</si>
  <si>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</si>
  <si>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</si>
  <si>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18210504020021000110</t>
  </si>
  <si>
    <t>90120202077050000151</t>
  </si>
  <si>
    <t>90820204052050000151</t>
  </si>
  <si>
    <t>90820204053050000151</t>
  </si>
  <si>
    <t xml:space="preserve">    Прочие неналоговые доходы бюджетов муниципальных районов</t>
  </si>
  <si>
    <t>Дотаци на выравнивание бюджетной обеспеченности поселений</t>
  </si>
  <si>
    <t>Наименование категории работников</t>
  </si>
  <si>
    <t>Муниципальные служащие органов местного   
самоуправления муниципального образования 
Камышловский муниципальный район</t>
  </si>
  <si>
    <t>901 01 06 04 01 05 0000 810</t>
  </si>
  <si>
    <t>Работники казенных (бюджетных, автономных) учреждений муниципального образования Камышловский муниципальный район, подведомственных органу местного самоуправления</t>
  </si>
  <si>
    <t>120</t>
  </si>
  <si>
    <t>240</t>
  </si>
  <si>
    <t>350</t>
  </si>
  <si>
    <t>850</t>
  </si>
  <si>
    <t>810</t>
  </si>
  <si>
    <t>110</t>
  </si>
  <si>
    <t>410</t>
  </si>
  <si>
    <t>830</t>
  </si>
  <si>
    <t>360</t>
  </si>
  <si>
    <t>540</t>
  </si>
  <si>
    <t>310</t>
  </si>
  <si>
    <t>320</t>
  </si>
  <si>
    <t>630</t>
  </si>
  <si>
    <t>330</t>
  </si>
  <si>
    <t>510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</si>
  <si>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</si>
  <si>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</si>
  <si>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</si>
  <si>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</si>
  <si>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</si>
  <si>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</si>
  <si>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</si>
  <si>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</si>
  <si>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</si>
  <si>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</si>
  <si>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</si>
  <si>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</si>
  <si>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</si>
  <si>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</si>
  <si>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</si>
  <si>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</si>
  <si>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</si>
  <si>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</si>
  <si>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</si>
  <si>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</si>
  <si>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</si>
  <si>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</si>
  <si>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</si>
  <si>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</si>
  <si>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</si>
  <si>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</si>
  <si>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</si>
  <si>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</si>
  <si>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</si>
  <si>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</si>
  <si>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</si>
  <si>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</si>
  <si>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</si>
  <si>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</si>
  <si>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</si>
  <si>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Подпрограмма 1 "Повышение финансовой самостоятельности местных бюджетов"</t>
  </si>
  <si>
    <t xml:space="preserve"> Предоставление прочих межбюджетных трансфертов на выравнивание бюджетной обеспеченности поселений</t>
  </si>
  <si>
    <t>1.1</t>
  </si>
  <si>
    <t>1.1.1</t>
  </si>
  <si>
    <t>2.</t>
  </si>
  <si>
    <t>1.</t>
  </si>
  <si>
    <t>2.1.1</t>
  </si>
  <si>
    <t>2.1.2</t>
  </si>
  <si>
    <t xml:space="preserve">  Подпрограмма 4 "Развитие транспортного комплекса в муниципальном образовании Камышловский муниципальный район"</t>
  </si>
  <si>
    <t>2.2</t>
  </si>
  <si>
    <t>2.2.1</t>
  </si>
  <si>
    <t>2.2.2</t>
  </si>
  <si>
    <t>3.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</si>
  <si>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2014-2016годы"
</t>
  </si>
  <si>
    <t xml:space="preserve">  Подпрограмма 1 "Развитие культуры и искусства"</t>
  </si>
  <si>
    <t>3.1</t>
  </si>
  <si>
    <t>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</si>
  <si>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3.1.1.</t>
  </si>
  <si>
    <t>4</t>
  </si>
  <si>
    <t>в процентах к сумме средств, отраженных в графе 5</t>
  </si>
  <si>
    <t>в процентах к сумме средств, отраженных в графе 8</t>
  </si>
  <si>
    <t xml:space="preserve"> Управление Федерального казначейства по Свердловской области (УФК по Свердловской области)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</si>
  <si>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</si>
  <si>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</si>
  <si>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</si>
  <si>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</si>
  <si>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</si>
  <si>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</si>
  <si>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</si>
  <si>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</si>
  <si>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90111105075050000120</t>
  </si>
  <si>
    <t xml:space="preserve">      Доходы от сдачи в аренду имущества, составляющего казну муниципальных районов (за исключением земельных участков) </t>
  </si>
  <si>
    <t>90111402053050002410</t>
  </si>
  <si>
    <t>90611705050050000180</t>
  </si>
  <si>
    <t>90620202215050000151</t>
  </si>
  <si>
    <t xml:space="preserve">      Субсидии бюджетам муниципальных районов на создание в общеобразовательных организациях, расположенных в сельской месности, условий для занятий физической культурой и спортом (ФБ) 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</si>
  <si>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</si>
  <si>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90820202051050000151</t>
  </si>
  <si>
    <t xml:space="preserve">Управление Федеральной службы государственной регистрации, кадастра и картографии по Свердловской области                                                                </t>
  </si>
  <si>
    <t>32111625060016000140</t>
  </si>
  <si>
    <t xml:space="preserve">    Денежные взыскания (штрафы) за нарушение земельного законодательства</t>
  </si>
  <si>
    <t xml:space="preserve">      Резервные фонды</t>
  </si>
  <si>
    <t>0111</t>
  </si>
  <si>
    <t>870</t>
  </si>
  <si>
    <t xml:space="preserve">      Благоустройство</t>
  </si>
  <si>
    <t>0503</t>
  </si>
  <si>
    <t>ВСЕГО на 2015 год</t>
  </si>
  <si>
    <t>Муниципальная программа  "Управление  муниципальными финансами муниципального образования  Камышловский муниципальный  район до 2020 года"</t>
  </si>
  <si>
    <t>Муниципальная программа "Устойчивое развитие сельских территорий муниципального образования Камышловский муниципальный район на  период 2014-2020 годов"</t>
  </si>
  <si>
    <t xml:space="preserve">  Подпрограмма 3 "Развитие жилищно-коммунального хозяйства и повышение энергетической эффективности "</t>
  </si>
  <si>
    <t>2.1.3</t>
  </si>
  <si>
    <t xml:space="preserve">  Предоставление межбюджетных трансфертов сельским поселениям на замену ветхих коммунальных сетей</t>
  </si>
  <si>
    <t>Подпрограмма 6 "Восстановление и развитие  объетов внешнего благоустройства"</t>
  </si>
  <si>
    <t>Предоставление межбюджетных трансфертов, призерам конкурса на звание "Самый благоустроенный населенный пункт Камышловского района"</t>
  </si>
  <si>
    <t>2.3</t>
  </si>
  <si>
    <t>2.3.1</t>
  </si>
  <si>
    <t xml:space="preserve">  Межбюджетные трансферты бюджетам сельских поселений на разработку и реализацию инвестиционных проектов</t>
  </si>
  <si>
    <t>Предоставление межбюджетных трансфертов сельским поселениям на организацию пассажирских перевозок (0408)</t>
  </si>
  <si>
    <t>Предоставление межбюджетных трансфертов сельским поселениям на ремонт автомобильных дорог местного значения, в том числе искусственных сооружений, расположенных на них (0409)</t>
  </si>
  <si>
    <t xml:space="preserve">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</si>
  <si>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Межбюджетные трансферты сельским поселениям на ремонт объектов недвижимости находящихся в казне муниципального образования </t>
  </si>
  <si>
    <t>3.1.2.</t>
  </si>
  <si>
    <t>Приложение №6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</si>
  <si>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</si>
  <si>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</si>
  <si>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 по соответствующему платежу)</t>
  </si>
  <si>
    <t>18210102010012200110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</si>
  <si>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Федерации(проценты по соответствующему платежу)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</si>
  <si>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</si>
  <si>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</si>
  <si>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>18210102020012100110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</si>
  <si>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</si>
  <si>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</si>
  <si>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</si>
  <si>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</si>
  <si>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</si>
  <si>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</si>
  <si>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Федерации(сумма платежа (перерасчеты, недоимка и задолженность по соответствующему платежу, в том числе по отмененому)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</si>
  <si>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отмененому)</t>
  </si>
  <si>
    <t>18210502010022100110</t>
  </si>
  <si>
    <t xml:space="preserve">      Единый налог на вмененный доход для отдельных видов деятельности (пени по соответствующему платежу)</t>
  </si>
  <si>
    <t xml:space="preserve">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</si>
  <si>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    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отмененому)</t>
  </si>
  <si>
    <t xml:space="preserve">      Единый налог на вмененный доход для отдельных видов деятельности (за налоговые периоды, истекшие до 1 января 2011 года)(суммы денежных взысканий (штрафов) по соответствующему платежу согласно законодательству Российской Федерации)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</si>
  <si>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отмененому)</t>
  </si>
  <si>
    <t>18210503010012100110</t>
  </si>
  <si>
    <t xml:space="preserve">      Единый сельскохозяйственный налог (пени по соответствующему платежу)</t>
  </si>
  <si>
    <t xml:space="preserve">    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</si>
  <si>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   Налог, взимаемый в связи с применением патентной системы налогообложения (сумма платежа (перерасчеты, недоимка и задолженность по соответствующему платежу, в том числе по отмененому) </t>
  </si>
  <si>
    <t>18210907033051000110</t>
  </si>
  <si>
    <t xml:space="preserve">    Целевые сборы с граждан и предприятий, учреждений, организаций на содержание милиции, на благоустройство территорий, на нежды образования и другие цели, мобилизируемые на территориях муниципальных районов(сумма платежа (перерасчеты, недоимка и задолженность по соответствующему платежу, в том числе по отмененому)</t>
  </si>
  <si>
    <t xml:space="preserve">    Прочие местные налоги и сборы, мобилизируемые на территориях муниципальных районов(сумма платежа (перерасчеты, недоимка и задолженность по соответствующему платежу, в том числе по отмененому)</t>
  </si>
  <si>
    <t>18210907050052100110</t>
  </si>
  <si>
    <t xml:space="preserve">    Прочие местные налоги и сборы, мобилизируемые на территориях муниципальных районов(пени по соответствующему платежу)</t>
  </si>
  <si>
    <t>90111402053050000440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</si>
  <si>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</si>
  <si>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 xml:space="preserve">      Прочие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имуществу(прочие доходы от реализации иного имущества)</t>
  </si>
  <si>
    <t>90111651030020000140</t>
  </si>
  <si>
    <t xml:space="preserve">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</si>
  <si>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90120202051050000151</t>
  </si>
  <si>
    <t xml:space="preserve">     Субсидии бюджетам муниципальных районов на проведение мероприятий по обеспечению жильем граждан Российской Федерации, проживающих в сельской местности,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2014 году (ФБ)</t>
  </si>
  <si>
    <t xml:space="preserve">     Субсидии бюджетам муниципальных районов на проведение мероприятий по обеспечению жильем граждан Российской Федерации, проживающих в сельской местности,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2014 году (ОБ)</t>
  </si>
  <si>
    <t xml:space="preserve">      Субсидии бюджетам муниципальных районов на осуществление мероприятий по развитию газификации в сельской местности (ФБ)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</si>
  <si>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</si>
  <si>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</si>
  <si>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</si>
  <si>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90820204025050000151</t>
  </si>
  <si>
    <t xml:space="preserve">      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поселений(ФБ)</t>
  </si>
  <si>
    <t xml:space="preserve">      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поселений(ФБ)</t>
  </si>
  <si>
    <t>Приложение №5</t>
  </si>
  <si>
    <t>Приложение № 7</t>
  </si>
  <si>
    <t>Приложение №8</t>
  </si>
  <si>
    <t>от                                 №</t>
  </si>
  <si>
    <t>Показатели исполнения расходов бюджета муниципального образования Камышловский муниципальный район за 2016 год по разделам и подразделам классификации расходов бюджета</t>
  </si>
  <si>
    <t>Сумма средств, предусмотренная Решением о бюджете на 2016 год, в рублях</t>
  </si>
  <si>
    <t>Сумма средств, предусмотренная Сводной бюджетной росписью на 2016 год, в рублях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</si>
  <si>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</si>
  <si>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</si>
  <si>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</si>
  <si>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</si>
  <si>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>ВСЕГО РАСХОДОВ:</t>
  </si>
  <si>
    <t>Показатели исполнения расходов бюджета муниципального образования Камышловский муниципальный район за 2016 год по ведомственной структуре расходов местного бюджета</t>
  </si>
  <si>
    <t>Сумма средств, предусмотрен-ная Решением о местном бюджете на 2016 год, в рублях</t>
  </si>
  <si>
    <t>Сумма средств, предусмотрен-ная  сводной бюджетной росписью  на 2016 год, в рублях</t>
  </si>
  <si>
    <t xml:space="preserve">    Администрация муниципального района</t>
  </si>
  <si>
    <t>0000000000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</si>
  <si>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</si>
  <si>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</si>
  <si>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</si>
  <si>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>7000000000</t>
  </si>
  <si>
    <t xml:space="preserve">              Глава муниципального образования</t>
  </si>
  <si>
    <t>7000111000</t>
  </si>
  <si>
    <t xml:space="preserve">                Расходы на выплаты персоналу государственных (муниципальных) органов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</si>
  <si>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</si>
  <si>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Обеспечение деятельности муниципальных органов (центральный аппарат)</t>
  </si>
  <si>
    <t>7000211000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</si>
  <si>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</si>
  <si>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Уплата налогов, сборов и иных платежей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</si>
  <si>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</si>
  <si>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Резервные фонды</t>
  </si>
  <si>
    <t xml:space="preserve">              Резервные фонды местных администраций</t>
  </si>
  <si>
    <t>7000610000</t>
  </si>
  <si>
    <t xml:space="preserve">                Резервные средства</t>
  </si>
  <si>
    <t xml:space="preserve">        Другие общегосударственные вопросы</t>
  </si>
  <si>
    <t xml:space="preserve">  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</si>
  <si>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>0500000000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</si>
  <si>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</t>
  </si>
  <si>
    <t>0500110000</t>
  </si>
  <si>
    <t xml:space="preserve">  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</si>
  <si>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>0500210000</t>
  </si>
  <si>
    <t xml:space="preserve">              Осуществление подготовки, переподготовки и повышения квалификации муниципальных служащих</t>
  </si>
  <si>
    <t>0500311000</t>
  </si>
  <si>
    <t xml:space="preserve">              Проведение мероприятий, посвященных празднованию Дня местного самоуправления в  Камышловском муниципальном районе</t>
  </si>
  <si>
    <t>0500410000</t>
  </si>
  <si>
    <t xml:space="preserve">              Подготовка и проведение мероприятий, посвященных Дню муниципального образования Камышловский муниципальный район</t>
  </si>
  <si>
    <t>0500510000</t>
  </si>
  <si>
    <t xml:space="preserve">                Премии и гранты</t>
  </si>
  <si>
    <t xml:space="preserve">    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</si>
  <si>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>0500611000</t>
  </si>
  <si>
    <t xml:space="preserve">    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</si>
  <si>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>0500710000</t>
  </si>
  <si>
    <t xml:space="preserve">              Проведение представительских мероприятий, и  "Дней министерств Свердловской области"</t>
  </si>
  <si>
    <t>0500811000</t>
  </si>
  <si>
    <t xml:space="preserve">              Участие в работе Ассоциации "Совет муниципальных образований Свердловской области"</t>
  </si>
  <si>
    <t>0500910000</t>
  </si>
  <si>
    <t xml:space="preserve">              Подготовка и проведение праздничного мероприятия посвященного Дню пожилого человека для ветеранов органов местного самоуправления района</t>
  </si>
  <si>
    <t>0501010000</t>
  </si>
  <si>
    <t xml:space="preserve">              Разработка,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и приобретение программного обеспечения для  официального сайта администрации.</t>
  </si>
  <si>
    <t>0501111000</t>
  </si>
  <si>
    <t xml:space="preserve">              Издание книги, посвященной истории Камышловского района</t>
  </si>
  <si>
    <t>0501210000</t>
  </si>
  <si>
    <t xml:space="preserve">             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</t>
  </si>
  <si>
    <t>0501310000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</si>
  <si>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</si>
  <si>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 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 в электронном  СМИ (телевидение), действующем на территории Камышловского муниципального района</t>
  </si>
  <si>
    <t>0501410000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</si>
  <si>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</si>
  <si>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>0501510000</t>
  </si>
  <si>
    <t xml:space="preserve">                Расходы на выплаты персоналу казенных учреждений</t>
  </si>
  <si>
    <t xml:space="preserve">  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</si>
  <si>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>0501610000</t>
  </si>
  <si>
    <t xml:space="preserve">              Приобретение. установка и сопровождение программного продукта для организации электронного документооборота "1С:Документооборот 8 ПРОФ" в администрации муниципального образования Камышловский муниципальный район</t>
  </si>
  <si>
    <t>0501710000</t>
  </si>
  <si>
    <t xml:space="preserve">              Проведение работы по оцифровке описей для постоянноо срока хранения, относящихся к муниципальной форме собственности</t>
  </si>
  <si>
    <t>0501800000</t>
  </si>
  <si>
    <t xml:space="preserve">    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за счет областного бюджета</t>
  </si>
  <si>
    <t>0501846100</t>
  </si>
  <si>
    <t xml:space="preserve">  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</si>
  <si>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>0600000000</t>
  </si>
  <si>
    <t xml:space="preserve">              Приобретение помещений в здании расположенного по адресу:Свердловская область, г.Камышлов, ул.Гагарина,1а</t>
  </si>
  <si>
    <t>0600110000</t>
  </si>
  <si>
    <t xml:space="preserve">                Бюджетные инвестиции</t>
  </si>
  <si>
    <t xml:space="preserve">              Проведение технической инвентаризации муниципального недвижимого имущества, подготовка технической документации</t>
  </si>
  <si>
    <t>0600210000</t>
  </si>
  <si>
    <t xml:space="preserve">              Организация проведение работ по межеванию земельных участков</t>
  </si>
  <si>
    <t>0600310000</t>
  </si>
  <si>
    <t xml:space="preserve">    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</si>
  <si>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>0600410000</t>
  </si>
  <si>
    <t xml:space="preserve">              Оценка рыночной стоимости муниципального имущества для передачи в аренду</t>
  </si>
  <si>
    <t>0600510000</t>
  </si>
  <si>
    <t xml:space="preserve">              Приобретение автомобилей для нужд органов  местного самоуправления</t>
  </si>
  <si>
    <t>0600610000</t>
  </si>
  <si>
    <t xml:space="preserve">              Приобретение остановочного комплекса, расположенного по адресу: Камышловский район, с. Калиновское, ул. Мещерякова, 54-а</t>
  </si>
  <si>
    <t>0600810000</t>
  </si>
  <si>
    <t xml:space="preserve">              Проведение  аудиторской проверки  бухгалтерской  отчетности  за  2013-2015 годы общества  с ограниченной  ответственностью "Камышловские объединенные  экологические системы"</t>
  </si>
  <si>
    <t>0600910000</t>
  </si>
  <si>
    <t xml:space="preserve">  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</si>
  <si>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</si>
  <si>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      Иные межбюджетные трансферты</t>
  </si>
  <si>
    <t xml:space="preserve">              Приобретение  здания  нежилого назначения  в с.Галкинское ул. Агрономическая д.6</t>
  </si>
  <si>
    <t>0601210000</t>
  </si>
  <si>
    <t xml:space="preserve">          Муниципальная программа "Обеспечение общественной безопасности на территории МО Камышловский муниципальный район на 2014-2020годы"</t>
  </si>
  <si>
    <t>0700000000</t>
  </si>
  <si>
    <t xml:space="preserve">            Подпрограмма 3 "Профилактика правонарушений на территории МО Камышловский муниципальный район на 2014-2020годы"</t>
  </si>
  <si>
    <t>0730000000</t>
  </si>
  <si>
    <t xml:space="preserve">  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</si>
  <si>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>0730641100</t>
  </si>
  <si>
    <t xml:space="preserve">  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</si>
  <si>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>0730741200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</si>
  <si>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</si>
  <si>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</si>
  <si>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</si>
  <si>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>0710000000</t>
  </si>
  <si>
    <t xml:space="preserve">  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</si>
  <si>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>0710110000</t>
  </si>
  <si>
    <t xml:space="preserve">              Развитие пунктов временного размещения и приемных пунктов, подготовка загородной зоны для работы в особый период</t>
  </si>
  <si>
    <t>0710310000</t>
  </si>
  <si>
    <t xml:space="preserve">  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</si>
  <si>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>0710410000</t>
  </si>
  <si>
    <t xml:space="preserve">  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</si>
  <si>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>0710510000</t>
  </si>
  <si>
    <t xml:space="preserve">  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</si>
  <si>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>0710610000</t>
  </si>
  <si>
    <t xml:space="preserve">              Содержание и обслуживание транкинговой связи</t>
  </si>
  <si>
    <t>0710810000</t>
  </si>
  <si>
    <t xml:space="preserve">              Переаттестация  ПЭВМ - рабочего места по гражданской обороне и рабочих мест ЕДДС</t>
  </si>
  <si>
    <t>0710910000</t>
  </si>
  <si>
    <t xml:space="preserve">              Организация и проведение учений, тренировок по ГО</t>
  </si>
  <si>
    <t>0711010000</t>
  </si>
  <si>
    <t xml:space="preserve">              Проведение работ по предупреждению и ликвидации чрезвычайных ситуаций природного и техногенного характера</t>
  </si>
  <si>
    <t>0711110000</t>
  </si>
  <si>
    <t xml:space="preserve">              Обеспечение деятельности ЕДДС</t>
  </si>
  <si>
    <t>0711210000</t>
  </si>
  <si>
    <t xml:space="preserve">              Осуществление мероприятий по подготовке и развертыванию АПК "Безопасный город" в муниципальном образовании Камышловский муниципальный район</t>
  </si>
  <si>
    <t>0711310000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</si>
  <si>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</si>
  <si>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2 "Противодействие экстремизму и профилактика терроризма на территории МО Камышловский муниципальный района 2014-2020годы"</t>
  </si>
  <si>
    <t>0720000000</t>
  </si>
  <si>
    <t xml:space="preserve">              Проведение конкурса социальных проектов среди образовательных учреждений и учреждений культуры сельских поселений, на тему профилактики экстремизма и вопросов,  посвященных содружеству и взаимодействию   людей разных национальностей и вероисповедания</t>
  </si>
  <si>
    <t>0720110000</t>
  </si>
  <si>
    <t xml:space="preserve">              Демонстрация пропагандистских фильмов направленных на предотвращение создания и развития экстремистских ситуаций</t>
  </si>
  <si>
    <t>0720210000</t>
  </si>
  <si>
    <t xml:space="preserve">              Организация проведения флешмоба, развлекательных программ и  творческих конкурсов  в период проведения культурно-массовых мероприятий на территории сельских поселений</t>
  </si>
  <si>
    <t>0720310000</t>
  </si>
  <si>
    <t xml:space="preserve">              Приобретение и изготовление  комплекта информационно-справочных материалов для образовательных учреждений сельских поселений, входящих в состав муниципального образования Камышловский муниципальный район, включающего в себя учебно-методические пособия направленные на укрепление положительных представлений о многонациональности и многоконфессиональности России, и предназначенного для информирования о культуре, обычаях, традициях, языках представителей различных национальностей.</t>
  </si>
  <si>
    <t>0720410000</t>
  </si>
  <si>
    <t xml:space="preserve">              Организация и проведение творческих проектов, мероприятий, бесед, круглых столов для разных возрастных групп учащихся общеобразовательных учреждений сельских поселений, входящих в состав муниципального образования Камышловский муниципальный район,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</si>
  <si>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0720510000</t>
  </si>
  <si>
    <t xml:space="preserve">              Подготовка и проведение мероприятий, приуроченных к Международному дню толерантности (16 ноября )</t>
  </si>
  <si>
    <t>0720610000</t>
  </si>
  <si>
    <t xml:space="preserve">              Проведение конкурса творческих работ  и социальных проектов в общеобразовательных учреждениях  и учреждениях культуры на тему профилактики наркомании, профилактики правонарушений, дорожно-транспортной безопасности (стихи, сочинения, рисунки, плакаты, видео презентации)</t>
  </si>
  <si>
    <t>0730110000</t>
  </si>
  <si>
    <t xml:space="preserve">              Размещение социальной рекламы в общественном транспорте, в местах массового скопления людей по вопросам профилактики безнадзорности , правонарушений, наркомании и алкоголизма  (плакаты, растяжки, листовки, реклама и др.)</t>
  </si>
  <si>
    <t>0730210000</t>
  </si>
  <si>
    <t xml:space="preserve">              Организация проведения в муниципальных общеобразовательных учреждениях, учреждениях культуры лекционных обучений и  профилактических бесед, направленных на профилактику безнадзорности, преступлений и иных правонарушений с приглашением преподавателей,  лектора</t>
  </si>
  <si>
    <t>0730310000</t>
  </si>
  <si>
    <t xml:space="preserve">              Проведение конкурса среди классных руководителей образовательных учреждений сельских поселений  на личную методическую разработку мероприятий по воспитанию правовой культуры обучающихся, направленных на профилактику преступности и иных правонарушений</t>
  </si>
  <si>
    <t>0730410000</t>
  </si>
  <si>
    <t xml:space="preserve">              Трансляция пропагандистских роликов и фильмов в период оздоровительных компаний в образовательных учреждениях сельских поселений, о профилактике правонарушений, о вреде алкоголизма и наркомании</t>
  </si>
  <si>
    <t>0730510000</t>
  </si>
  <si>
    <t xml:space="preserve">              Приобретение и использование  квадрокоптера в период проведения культурно-массовых мероприятий  для профилактики правонарушений и иных противоправных действий</t>
  </si>
  <si>
    <t>0730610000</t>
  </si>
  <si>
    <t xml:space="preserve">              Проведение мероприятий направленных на активизацию борьбы с пьянством, алкоголизмом, наркоманией, преступностью на территории Камышловского района</t>
  </si>
  <si>
    <t>0730710000</t>
  </si>
  <si>
    <t xml:space="preserve">              Приобретение компьютерной техники для участковых уполномоченных  МО Камышловский муниципальный район</t>
  </si>
  <si>
    <t>0730810000</t>
  </si>
  <si>
    <t xml:space="preserve">      НАЦИОНАЛЬНАЯ ЭКОНОМИКА</t>
  </si>
  <si>
    <t xml:space="preserve">        Сельское хозяйство и рыболовство</t>
  </si>
  <si>
    <t xml:space="preserve">    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</si>
  <si>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>0200000000</t>
  </si>
  <si>
    <t xml:space="preserve">  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</si>
  <si>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0210000000</t>
  </si>
  <si>
    <t xml:space="preserve">              Организация, проведение и подведение итогов конкурса  на лучшую организацию закупок молока</t>
  </si>
  <si>
    <t>0210110000</t>
  </si>
  <si>
    <t xml:space="preserve">  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</si>
  <si>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>0210210000</t>
  </si>
  <si>
    <t xml:space="preserve">              Субсидирование затрат по  закупу сельскохозяйственной продукции у населения Камышловского района</t>
  </si>
  <si>
    <t>0210310000</t>
  </si>
  <si>
    <t xml:space="preserve">              Субсидирование  части затрат по приобретению комбикорма на содержание коров в  личных подсобных хозяйствах</t>
  </si>
  <si>
    <t>0210410000</t>
  </si>
  <si>
    <t xml:space="preserve">              Организация и проведение районных конкурсов профессионального мастерства среди работников сельского хозяйства</t>
  </si>
  <si>
    <t>0210510000</t>
  </si>
  <si>
    <t xml:space="preserve">              Организация и проведение Дня работников сельского хозяйства и перерабатывающей промышленности</t>
  </si>
  <si>
    <t>0210610000</t>
  </si>
  <si>
    <t xml:space="preserve">  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</si>
  <si>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</si>
  <si>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</si>
  <si>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</si>
  <si>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 xml:space="preserve">        Водные ресурсы</t>
  </si>
  <si>
    <t xml:space="preserve">  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</si>
  <si>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>0710710000</t>
  </si>
  <si>
    <t xml:space="preserve">              Резервный фонд Правительства Свердловской области</t>
  </si>
  <si>
    <t>7000740700</t>
  </si>
  <si>
    <t xml:space="preserve">        Транспорт</t>
  </si>
  <si>
    <t xml:space="preserve">            Подпрограмма 4 "Развитие транспортного комплекса в муниципальном образовании Камышловский муниципальный район"</t>
  </si>
  <si>
    <t>0240000000</t>
  </si>
  <si>
    <t xml:space="preserve">              Предоставление межбюджетных трансфертов сельским поселениям на организацию пассажирских перевозок</t>
  </si>
  <si>
    <t>0240212402</t>
  </si>
  <si>
    <t xml:space="preserve">        Дорожное хозяйство, дорожные фонды</t>
  </si>
  <si>
    <t xml:space="preserve">              Выполнение работ по содержанию автомобильных дорог общего пользования местного значения</t>
  </si>
  <si>
    <t>0240110000</t>
  </si>
  <si>
    <t xml:space="preserve">              Предоставление межбюджетных трансфертов сельским поселениям на ремонт автомобильных дорог местного значения, в том числе искусственных сооружений, расположенных на них</t>
  </si>
  <si>
    <t>0240312403</t>
  </si>
  <si>
    <t xml:space="preserve">        Другие вопросы в области национальной экономики</t>
  </si>
  <si>
    <t xml:space="preserve">    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2013-2020годы"</t>
  </si>
  <si>
    <t>0100000000</t>
  </si>
  <si>
    <t xml:space="preserve">            Подпрограмма1 "Повышение инвестиционной привлекательности МО Камышловский муниципальный район"</t>
  </si>
  <si>
    <t>0110000000</t>
  </si>
  <si>
    <t xml:space="preserve">  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</si>
  <si>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>0110310000</t>
  </si>
  <si>
    <t xml:space="preserve">            Подпрограмма 2 "Развитие субъектов малого и среднего предпринимательства"</t>
  </si>
  <si>
    <t>0120000000</t>
  </si>
  <si>
    <t xml:space="preserve">  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</si>
  <si>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>0120110000</t>
  </si>
  <si>
    <t xml:space="preserve">  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</si>
  <si>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>0120210000</t>
  </si>
  <si>
    <t xml:space="preserve">  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</si>
  <si>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>0120310000</t>
  </si>
  <si>
    <t xml:space="preserve">              Организация и проведение Дня российского предпринимательства</t>
  </si>
  <si>
    <t>0120510000</t>
  </si>
  <si>
    <t xml:space="preserve">  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</si>
  <si>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>0120610000</t>
  </si>
  <si>
    <t xml:space="preserve">  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</si>
  <si>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</si>
  <si>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 xml:space="preserve">  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</si>
  <si>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>0220000000</t>
  </si>
  <si>
    <t xml:space="preserve">              Организация и проведение мероприятий к Дню защиты прав потребителей</t>
  </si>
  <si>
    <t>0220110000</t>
  </si>
  <si>
    <t xml:space="preserve">              Организация и проведение профессиональных праздников</t>
  </si>
  <si>
    <t>0220210000</t>
  </si>
  <si>
    <t xml:space="preserve">              Предоставление межбюджетных трансфертов сельским поселениям на землеустройство по населенным пунктам, актуализацию генерального плана поселения  и межевание земельных участков, находящихся на территории МО Калиновское сельское поселение</t>
  </si>
  <si>
    <t>0600716007</t>
  </si>
  <si>
    <t xml:space="preserve">              Предоставление межбюджетных трансфертов  на проведение работ по планировке земельных участков, предоставленных гражданам под индивидуальное жилищное строительсво по ул. Спортивная в селе Обуховское, находящихся на территории МО Обуховское сельское поселение</t>
  </si>
  <si>
    <t>0601116011</t>
  </si>
  <si>
    <t xml:space="preserve">             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 за счет федерального бюджета</t>
  </si>
  <si>
    <t>7001053910</t>
  </si>
  <si>
    <t xml:space="preserve">      ЖИЛИЩНО-КОММУНАЛЬНОЕ ХОЗЯЙСТВО</t>
  </si>
  <si>
    <t xml:space="preserve">        Коммунальное хозяйство</t>
  </si>
  <si>
    <t xml:space="preserve">            Подпрограмма 3 "Развитие жилищно-коммунального хозяйства и повышение энергетической эффективности"</t>
  </si>
  <si>
    <t>0230000000</t>
  </si>
  <si>
    <t xml:space="preserve">              Межбюджетные трансферты бюджетам сельских поселений на разработку и реализацию инвестиционных проектов</t>
  </si>
  <si>
    <t>0230112301</t>
  </si>
  <si>
    <t xml:space="preserve">              Межбюджетные трансферты бюджетам муниципальных образований сельских поселений на замену ветких коммунальных сетей</t>
  </si>
  <si>
    <t>0230212302</t>
  </si>
  <si>
    <t xml:space="preserve">              Развитие газификации в сельской местности за счет субсидий из федерального бюджета</t>
  </si>
  <si>
    <t>0230350180</t>
  </si>
  <si>
    <t xml:space="preserve">              Развитие газификации в сельской местности за счет средств областного бюджета</t>
  </si>
  <si>
    <t>02303R0180</t>
  </si>
  <si>
    <t xml:space="preserve">              Бюджетные инвестиции в объекты капитального строительства</t>
  </si>
  <si>
    <t>0230410000</t>
  </si>
  <si>
    <t xml:space="preserve">              Содействие в организации электро-, тепло-, газо- и водоснабжения, водоотведения, снабжения населения топливом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</si>
  <si>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0230542800</t>
  </si>
  <si>
    <t xml:space="preserve">        Благоустройство</t>
  </si>
  <si>
    <t xml:space="preserve">            Подпрограмма 6 "Восстановление и развитие объектов внешнего благоустройства"</t>
  </si>
  <si>
    <t>0260000000</t>
  </si>
  <si>
    <t xml:space="preserve">    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</si>
  <si>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>0260112601</t>
  </si>
  <si>
    <t xml:space="preserve">      ЗДРАВООХРАНЕНИЕ</t>
  </si>
  <si>
    <t xml:space="preserve">        Другие вопросы в области здравоохранения</t>
  </si>
  <si>
    <t xml:space="preserve">              Поощрение на конкурсной основе сельских поселений победителей конкурса "Трезвое село"</t>
  </si>
  <si>
    <t>7001347400</t>
  </si>
  <si>
    <t xml:space="preserve">      СОЦИАЛЬНАЯ ПОЛИТИКА</t>
  </si>
  <si>
    <t xml:space="preserve">        Пенсионное обеспечение</t>
  </si>
  <si>
    <t xml:space="preserve">              Доплаты к пенсиям муниципальных служащих</t>
  </si>
  <si>
    <t>7000810000</t>
  </si>
  <si>
    <t xml:space="preserve">                Публичные нормативные социальные выплаты гражданам</t>
  </si>
  <si>
    <t xml:space="preserve">        Социальное обеспечение населения</t>
  </si>
  <si>
    <t xml:space="preserve">  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</si>
  <si>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>0250000000</t>
  </si>
  <si>
    <t xml:space="preserve">              Улучшение жилищных условий граждан, проживающих в сельской местности, в том числе молодых семей и молодых специалистов за счет субсидий из федерального бюджета</t>
  </si>
  <si>
    <t>0250150180</t>
  </si>
  <si>
    <t xml:space="preserve">                Социальные выплаты гражданам, кроме публичных нормативных социальных выплат</t>
  </si>
  <si>
    <t xml:space="preserve">              Предоставление социальных выплат гражданам, проживающим в сельской местности на строительство (приобретение) жилья</t>
  </si>
  <si>
    <t>02501L0180</t>
  </si>
  <si>
    <t xml:space="preserve">              Улучшение жилищных условий граждан, проживающих в сельской местности, в том числе молодых семей и молодых специалистов за счет областного бюджета</t>
  </si>
  <si>
    <t>02501R0180</t>
  </si>
  <si>
    <t>0250250180</t>
  </si>
  <si>
    <t xml:space="preserve">    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</si>
  <si>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>02502L0180</t>
  </si>
  <si>
    <t>02502R0180</t>
  </si>
  <si>
    <t xml:space="preserve">  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</si>
  <si>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>0800000000</t>
  </si>
  <si>
    <t xml:space="preserve">              Оказание материальной помощи различным категориям граждан и социальная поддержка граждан пожилого возраста</t>
  </si>
  <si>
    <t>0800110000</t>
  </si>
  <si>
    <t xml:space="preserve">                Иные выплаты населению</t>
  </si>
  <si>
    <t xml:space="preserve">              Организация и проведение церемонии награждения лучших благотворителей года</t>
  </si>
  <si>
    <t>0800210000</t>
  </si>
  <si>
    <t xml:space="preserve">              Содействие общественным организациям в проведении социально-значимых мероприятий</t>
  </si>
  <si>
    <t>0800310000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</si>
  <si>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</si>
  <si>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</si>
  <si>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</si>
  <si>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 xml:space="preserve">              Информирование населения о реализуемых в рамках муниципальной программы мероприятиях</t>
  </si>
  <si>
    <t>0800510000</t>
  </si>
  <si>
    <t xml:space="preserve">  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</t>
  </si>
  <si>
    <t>0800649100</t>
  </si>
  <si>
    <t xml:space="preserve">              Субвенции на осуществление государственного полномочия Свердловской области по предоставлению отдельным категориям граждан компенсаций за счет областного бюджета</t>
  </si>
  <si>
    <t>0800649200</t>
  </si>
  <si>
    <t xml:space="preserve">        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</t>
  </si>
  <si>
    <t>0800652500</t>
  </si>
  <si>
    <t xml:space="preserve">              Выплаты почетным гражданам Камышловского муниципального района</t>
  </si>
  <si>
    <t>7000910000</t>
  </si>
  <si>
    <t xml:space="preserve">                Публичные нормативные выплаты гражданам несоциального характера</t>
  </si>
  <si>
    <t xml:space="preserve">        Другие вопросы в области социальной политики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</si>
  <si>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</si>
  <si>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</si>
  <si>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 xml:space="preserve">    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</si>
  <si>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>0900000000</t>
  </si>
  <si>
    <t xml:space="preserve">            Подпрограмма 1 "Повышение финансовой самостоятельности местных бюджетов"</t>
  </si>
  <si>
    <t>0910000000</t>
  </si>
  <si>
    <t xml:space="preserve">              Предоставление дотаций на выравнивание бюджетной обеспеченности поселений</t>
  </si>
  <si>
    <t>0910110000</t>
  </si>
  <si>
    <t xml:space="preserve">                Дотации</t>
  </si>
  <si>
    <t xml:space="preserve">              Предоставление дотаций бюджетам поселений на выравнивание бюджетной обеспеченности  за счет областного бюджета</t>
  </si>
  <si>
    <t>0910340300</t>
  </si>
  <si>
    <t xml:space="preserve">        Прочие межбюджетные трансферты общего характера</t>
  </si>
  <si>
    <t xml:space="preserve">  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</si>
  <si>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>0730851180</t>
  </si>
  <si>
    <t xml:space="preserve">              Предоставление прочих межбюджетных трансфертов на выравнивание бюджетной обеспеченности поселений</t>
  </si>
  <si>
    <t>0910210000</t>
  </si>
  <si>
    <t xml:space="preserve">  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</si>
  <si>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</si>
  <si>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</si>
  <si>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ОБРАЗОВАНИЕ</t>
  </si>
  <si>
    <t xml:space="preserve">        Дошкольное образование</t>
  </si>
  <si>
    <t xml:space="preserve">    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</si>
  <si>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>0300000000</t>
  </si>
  <si>
    <t xml:space="preserve">            Подпрограмма 1 "Развитие системы дошкольного образования в муниципальном образовании Камышловский муниципальный район"</t>
  </si>
  <si>
    <t>0310000000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</si>
  <si>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</si>
  <si>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>0310110000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</si>
  <si>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</si>
  <si>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>0310210000</t>
  </si>
  <si>
    <t xml:space="preserve">  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</si>
  <si>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>0310310000</t>
  </si>
  <si>
    <t xml:space="preserve">  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</si>
  <si>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>0310410000</t>
  </si>
  <si>
    <t xml:space="preserve">  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</si>
  <si>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>0310510000</t>
  </si>
  <si>
    <t xml:space="preserve">              Создание дополнительных мест в муниципальных образовательных организациях дошкольного образования Камышловского муниципального района</t>
  </si>
  <si>
    <t>0310610000</t>
  </si>
  <si>
    <t xml:space="preserve">  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</si>
  <si>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>0310710000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</si>
  <si>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</si>
  <si>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</si>
  <si>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</si>
  <si>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</si>
  <si>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 xml:space="preserve">        Общее образование</t>
  </si>
  <si>
    <t xml:space="preserve">            Подпрограмма 2 "Развитие системы общего образования в муниципальном образовании Камышловский муниципальный район"</t>
  </si>
  <si>
    <t>0320000000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</si>
  <si>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</si>
  <si>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>0320110000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</si>
  <si>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</si>
  <si>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>0320210000</t>
  </si>
  <si>
    <t xml:space="preserve">              Создание условий для содержания детей в муниципальных общеобразовательных организациях и обеспечения образовательного процесса</t>
  </si>
  <si>
    <t>0320310000</t>
  </si>
  <si>
    <t xml:space="preserve">                Исполнение судебных актов</t>
  </si>
  <si>
    <t xml:space="preserve">              Обеспечение организации питания обучающихся в муниципальных общеобразовательных организациях</t>
  </si>
  <si>
    <t>0320410000</t>
  </si>
  <si>
    <t xml:space="preserve">  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</si>
  <si>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>0320510000</t>
  </si>
  <si>
    <t xml:space="preserve">  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</si>
  <si>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>0320610000</t>
  </si>
  <si>
    <t xml:space="preserve">    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организациях", за счет субсидий из федерального бюджета</t>
  </si>
  <si>
    <t>0320655200</t>
  </si>
  <si>
    <t xml:space="preserve">              Капитальный ремонт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</si>
  <si>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03206L5200</t>
  </si>
  <si>
    <t xml:space="preserve">  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 за счет областного бюджета</t>
  </si>
  <si>
    <t>0320745900</t>
  </si>
  <si>
    <t xml:space="preserve">              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</si>
  <si>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03207S5900</t>
  </si>
  <si>
    <t xml:space="preserve">  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</si>
  <si>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>0320810000</t>
  </si>
  <si>
    <t xml:space="preserve">            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</t>
  </si>
  <si>
    <t>0320910000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</si>
  <si>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</si>
  <si>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</si>
  <si>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</si>
  <si>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</si>
  <si>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        Осуществление мероприятий по организации питания в муниципальных общеобразовательных организациях  за счет областного бюджета</t>
  </si>
  <si>
    <t>0321345400</t>
  </si>
  <si>
    <t xml:space="preserve">              Обеспечение мероприятий по оборудованию спортивных площадок в муниципальных общеобразовательных организациях за счет областного бюджета</t>
  </si>
  <si>
    <t>0321445Ш00</t>
  </si>
  <si>
    <t xml:space="preserve">              Обеспечение мероприятий по оборудованию спортивных площадок в муниципальных общеобразовательных организациях</t>
  </si>
  <si>
    <t>03214S5Ш00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</si>
  <si>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 за счет субсидий из федерального бюджета</t>
  </si>
  <si>
    <t>0321650970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</si>
  <si>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</si>
  <si>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03216L0970</t>
  </si>
  <si>
    <t xml:space="preserve">              Создание в общеобразовательных организациях, расположенных в сельской местности, условий для занятий физической культурой и спортом за счет областного бюджета</t>
  </si>
  <si>
    <t>03216R0970</t>
  </si>
  <si>
    <t xml:space="preserve">        Молодежная политика и оздоровление детей</t>
  </si>
  <si>
    <t xml:space="preserve">            Подпрограмма 3 "Развитие системы отдыха и оздоровление детей в муниципальном образовании Камышловский муниципальный район"</t>
  </si>
  <si>
    <t>0330000000</t>
  </si>
  <si>
    <t xml:space="preserve">              Организация отдыха и оздоровления детей и подростков в Камышловском муниципальном районе</t>
  </si>
  <si>
    <t>0330110000</t>
  </si>
  <si>
    <t xml:space="preserve">              Организация  трудоустройства несовершеннолетних в летний период в Камышловском муниципальном районе</t>
  </si>
  <si>
    <t>0330210000</t>
  </si>
  <si>
    <t xml:space="preserve">  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</si>
  <si>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0330310000</t>
  </si>
  <si>
    <t xml:space="preserve">              Организация отдыха детей в каникулярное время за счет областного бюджета</t>
  </si>
  <si>
    <t>0330445600</t>
  </si>
  <si>
    <t xml:space="preserve">            Подпрограмма 4 "Патриотическое воспитание граждан в муниципальном образовании Камышловский муниципальный район"</t>
  </si>
  <si>
    <t>0340000000</t>
  </si>
  <si>
    <t xml:space="preserve">  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</si>
  <si>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>0340110000</t>
  </si>
  <si>
    <t xml:space="preserve">  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</si>
  <si>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</si>
  <si>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 xml:space="preserve">              Организация участия и проведение районных, областных, общероссийских, мероприятий патриотической направленности</t>
  </si>
  <si>
    <t>0340310000</t>
  </si>
  <si>
    <t xml:space="preserve">  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</si>
  <si>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>0400000000</t>
  </si>
  <si>
    <t xml:space="preserve">            Подпрограмма 3 "Развитие потенциала молодежи Камышловского района"</t>
  </si>
  <si>
    <t>0430000000</t>
  </si>
  <si>
    <t xml:space="preserve">              Осуществление мероприятий по приоритетным направлениям работы с молодежью</t>
  </si>
  <si>
    <t>0430110000</t>
  </si>
  <si>
    <t xml:space="preserve">        Другие вопросы в области образования</t>
  </si>
  <si>
    <t xml:space="preserve">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</si>
  <si>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>0321545И00</t>
  </si>
  <si>
    <t xml:space="preserve">  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</si>
  <si>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>03215S5И00</t>
  </si>
  <si>
    <t xml:space="preserve">  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</si>
  <si>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>0350000000</t>
  </si>
  <si>
    <t xml:space="preserve">  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</si>
  <si>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>0350110000</t>
  </si>
  <si>
    <t xml:space="preserve">  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</si>
  <si>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>0350210000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</si>
  <si>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</si>
  <si>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      Подпрограмма 2 "Развитие дополнительного образования"</t>
  </si>
  <si>
    <t>0420000000</t>
  </si>
  <si>
    <t xml:space="preserve">              Организация деятельности учреждений дополнительного образования</t>
  </si>
  <si>
    <t>0420110000</t>
  </si>
  <si>
    <t xml:space="preserve">              Мероприятия по укреплению материально-технической базы муниципальных учреждений дополнительного образования</t>
  </si>
  <si>
    <t>0420210000</t>
  </si>
  <si>
    <t xml:space="preserve">              Приобретение оборудования и иных материальных ценностей, необходимых для деятельности дополнительного образования</t>
  </si>
  <si>
    <t>0420310000</t>
  </si>
  <si>
    <t xml:space="preserve">            Подпрограмма 4 "Развитие физической культуры, спорта и туризма "</t>
  </si>
  <si>
    <t>0440000000</t>
  </si>
  <si>
    <t xml:space="preserve">              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 за счет областного бюджета</t>
  </si>
  <si>
    <t>0440148200</t>
  </si>
  <si>
    <t>0440448200</t>
  </si>
  <si>
    <t xml:space="preserve">              Обеспечение деятельности структурных подразделений муниципальных учреждений по работе с молодежью (подростково-молодежный клуб)</t>
  </si>
  <si>
    <t>0430210000</t>
  </si>
  <si>
    <t xml:space="preserve">            Подпрограмма 5 "Патриотическое воспитание граждан"</t>
  </si>
  <si>
    <t>0450000000</t>
  </si>
  <si>
    <t xml:space="preserve">              Обеспечение подготовки молодых граждан к военной службе за счет областного бюджета</t>
  </si>
  <si>
    <t>0450148400</t>
  </si>
  <si>
    <t xml:space="preserve">  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</si>
  <si>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04501S8400</t>
  </si>
  <si>
    <t xml:space="preserve">              Приобретение оборудования и материалов для клубов авиамодельного направления</t>
  </si>
  <si>
    <t>0450210000</t>
  </si>
  <si>
    <t xml:space="preserve">              Оснащение муниципальных библиотек книгами, учебными фильмами, плакатами, патриотической направленности</t>
  </si>
  <si>
    <t>0450310000</t>
  </si>
  <si>
    <t xml:space="preserve">  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</si>
  <si>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>0450410000</t>
  </si>
  <si>
    <t xml:space="preserve">              Организация и проведение 5-дневных учебных сборов по начальной военной подготовке для допризывной молодежи</t>
  </si>
  <si>
    <t>0450510000</t>
  </si>
  <si>
    <t>0450648400</t>
  </si>
  <si>
    <t xml:space="preserve">  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</si>
  <si>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>04506S8400</t>
  </si>
  <si>
    <t xml:space="preserve">      КУЛЬТУРА, КИНЕМАТОГРАФИЯ</t>
  </si>
  <si>
    <t xml:space="preserve">        Культура</t>
  </si>
  <si>
    <t xml:space="preserve">            Подпрограмма 1 "Развитие культуры и искусства"</t>
  </si>
  <si>
    <t>0410000000</t>
  </si>
  <si>
    <t xml:space="preserve">  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</si>
  <si>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0410114102</t>
  </si>
  <si>
    <t xml:space="preserve">              Организация деятельности МКИЦ</t>
  </si>
  <si>
    <t>0410210000</t>
  </si>
  <si>
    <t xml:space="preserve">  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</si>
  <si>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>0410310000</t>
  </si>
  <si>
    <t xml:space="preserve">              Укрепление и развитие материально - технической базы "МКИЦ"</t>
  </si>
  <si>
    <t>0410410000</t>
  </si>
  <si>
    <t xml:space="preserve">              Мероприятия по информированию населения, издательской деятельности</t>
  </si>
  <si>
    <t>0410510000</t>
  </si>
  <si>
    <t xml:space="preserve">              Мероприятия в сфере культуры и искусства</t>
  </si>
  <si>
    <t>0410610000</t>
  </si>
  <si>
    <t xml:space="preserve">  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</si>
  <si>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</si>
  <si>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 xml:space="preserve">              Комплектование книжных фондов библиотек муниципальных образований, расположенных на территории Свердловской области за счет средств федерального бюджета</t>
  </si>
  <si>
    <t>0410751440</t>
  </si>
  <si>
    <t xml:space="preserve">              Проведение мероприятий по подключению общедоступных библиотек муниципальных образований, расположенных на территории Свердловской области, к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</si>
  <si>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0410751460</t>
  </si>
  <si>
    <t xml:space="preserve">              Выплата денежного поощрения лучшим муниципальным учреждениям культуры, находящимся на территориях сельских поселений Свердловской области за  счет  средств федерального  бюджета</t>
  </si>
  <si>
    <t>0410851470</t>
  </si>
  <si>
    <t xml:space="preserve">              Выплата денежного поощрения лучшим работникам муниципальных учреждений культуры, находящихся на территориях сельских поселений Свердловской области за счет средств федерального  бюджета</t>
  </si>
  <si>
    <t>0410951480</t>
  </si>
  <si>
    <t xml:space="preserve">    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</si>
  <si>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</si>
  <si>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Другие вопросы в области культуры, кинематографии</t>
  </si>
  <si>
    <t xml:space="preserve">            Подпрограмма 7 "Обеспечивающая подпрограмма"</t>
  </si>
  <si>
    <t>0470000000</t>
  </si>
  <si>
    <t xml:space="preserve">  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</si>
  <si>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0470110000</t>
  </si>
  <si>
    <t xml:space="preserve">  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</si>
  <si>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</si>
  <si>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  Подпрограмма 6 "Обеспечение жильем молодых семей МО Камышловский муниципальный район"</t>
  </si>
  <si>
    <t>0460000000</t>
  </si>
  <si>
    <t xml:space="preserve">              Предоставление социальных выплат молодым семьям на приобретение (строительство) жилья за счет субсидий из федерального бюджета</t>
  </si>
  <si>
    <t>0460150200</t>
  </si>
  <si>
    <t xml:space="preserve">              Предоставление социальных выплат молодым семьям на условиях софинансирования</t>
  </si>
  <si>
    <t>04601L0200</t>
  </si>
  <si>
    <t xml:space="preserve">              Предоставление социальных выплат молодым семьям на приобретение (строительство) жилья за счет областного бюджета</t>
  </si>
  <si>
    <t>04601R0200</t>
  </si>
  <si>
    <t xml:space="preserve">  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</si>
  <si>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>0480000000</t>
  </si>
  <si>
    <t xml:space="preserve">    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</si>
  <si>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</si>
  <si>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        Предоставление региональных социальных выплат молодым семьям на улучшение жилищных условий</t>
  </si>
  <si>
    <t>04801S9500</t>
  </si>
  <si>
    <t xml:space="preserve">      ФИЗИЧЕСКАЯ КУЛЬТУРА И СПОРТ</t>
  </si>
  <si>
    <t xml:space="preserve">        Физическая культура</t>
  </si>
  <si>
    <t xml:space="preserve">              Организация деятельности учреждений физической культуры и их филиалов спортивной  направленности (ФОК)</t>
  </si>
  <si>
    <t>0440210000</t>
  </si>
  <si>
    <t xml:space="preserve">  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</si>
  <si>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</si>
  <si>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  Ремонт зданий и помещений, в которых размещаются  муниципальные учреждения физической культуры, спорта и их филиалы (ФОК)</t>
  </si>
  <si>
    <t>0440610000</t>
  </si>
  <si>
    <t xml:space="preserve">        Массовый спорт</t>
  </si>
  <si>
    <t xml:space="preserve">              Мероприятия в сфере физической культуры и спорта</t>
  </si>
  <si>
    <t>0440110000</t>
  </si>
  <si>
    <t xml:space="preserve">              Строительство (размещение) типовых спортивных сооружений (площадок)</t>
  </si>
  <si>
    <t>0440310000</t>
  </si>
  <si>
    <t xml:space="preserve">    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</si>
  <si>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0440348100</t>
  </si>
  <si>
    <t xml:space="preserve">              Строительство и реконструкция объектов муниципальной собственности физической культуры и массового спорта</t>
  </si>
  <si>
    <t>04403S8100</t>
  </si>
  <si>
    <t xml:space="preserve">              Приобретение оборудования и иных материальных ценностей для деятельности ДЮСШ</t>
  </si>
  <si>
    <t>0440410000</t>
  </si>
  <si>
    <t xml:space="preserve">    Дума муниципального образования "Камышловский район"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</si>
  <si>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</si>
  <si>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Председатель представительного органа муниципального образования и его заместители</t>
  </si>
  <si>
    <t>7000311000</t>
  </si>
  <si>
    <t xml:space="preserve">              Депутаты представительного органа муниципального образования</t>
  </si>
  <si>
    <t>7000411000</t>
  </si>
  <si>
    <t xml:space="preserve">    Счетная палата муниципального образования "Камышловский район"</t>
  </si>
  <si>
    <t xml:space="preserve">              Руководитель контрольно-счетной палаты муниципального образования и его заместители</t>
  </si>
  <si>
    <t>7000511000</t>
  </si>
  <si>
    <t xml:space="preserve">  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 (за счет средств федерального бюджета)</t>
  </si>
  <si>
    <t>0800754620</t>
  </si>
  <si>
    <t>Показатели распределения дотаций из местного бюджета на выравнивание бюджетной обеспеченности поселений на 2016 год</t>
  </si>
  <si>
    <t>Сумма средств, предусмотренная на 2016 год в Решении о местном бюджете, в рублях</t>
  </si>
  <si>
    <t>ВСЕГО на 2016 год</t>
  </si>
  <si>
    <t>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2016 год (за счет средств местного бюджета)</t>
  </si>
  <si>
    <t>Осуществление  мероприятий по приоритетным направлениям  работы с молодежью</t>
  </si>
  <si>
    <t>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</si>
  <si>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>Предоставление межбюджетных трансфертов сельским поселениям на землеустройство по населенным пунктам, актуализацию генерального плана поселения  и межевание земельных участков, находящихся на территории МО Калиновское сельское поселение</t>
  </si>
  <si>
    <t>4.1</t>
  </si>
  <si>
    <t>4.2</t>
  </si>
  <si>
    <t>Предоставление межбюджетных трансфертов  на проведение работ по планировке земельных участков, предоставленных гражданам под индивидуальное жилищное строительсво по ул. Спортивная в селе Обуховское, находящихся на территории МО Обуховское сельское поселение</t>
  </si>
  <si>
    <t>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2016 год (за счет средств областного и федерального бюджетов)</t>
  </si>
  <si>
    <t xml:space="preserve">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</si>
  <si>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</si>
  <si>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</si>
  <si>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Развитие газификации в сельской местности за счет средств областного бюджета</t>
  </si>
  <si>
    <t>Развитие газификации в сельской местности за счет субсидий из федерального бюджета</t>
  </si>
  <si>
    <t>Обеспечение подготовки молодых граждан к военной службе за счет областного бюджета</t>
  </si>
  <si>
    <t xml:space="preserve">Резервный фонд Правительства Свердловской области </t>
  </si>
  <si>
    <t>Выплата денежного поощрения лучшим муниципальным учреждениям культуры, находящимся на территориях сельских поселений Свердловской области за  счет  средств федерального  бюджета</t>
  </si>
  <si>
    <t>Выплата денежного поощрения лучшим работникам муниципальных учреждений культуры, находящихся на территориях сельских поселений Свердловской области за счет средств федерального  бюджета</t>
  </si>
  <si>
    <t>Комплектование книжных фондов библиотек муниципальных образований, расположенных на территории Свердловской области за счет средств федерального бюджета</t>
  </si>
  <si>
    <t>Проведение мероприятий по подключению общедоступных библиотек муниципальных образований, расположенных на территории Свердловской области, к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</si>
  <si>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Содействие в организации электро-, тепло-, газо- и водоснабжения, водоотведения, снабжения населения топливом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</si>
  <si>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Поощрение на конкурсной основе сельских поселений победителей конкурса "Трезвое село"</t>
  </si>
  <si>
    <t>от                №</t>
  </si>
  <si>
    <t>Показатели исполнения доходов бюджета муниципального образования Камышловский муниципальный район за 2016 год по кодам классификации доходов бюджета</t>
  </si>
  <si>
    <t>Сумма средств предусмотренная на 2016 год сводной бюджетной росписью, в  рублях</t>
  </si>
  <si>
    <t>Сумма средств предусмотренная на 2016 год в решении о местном бюджете, в  рублях</t>
  </si>
  <si>
    <t>18210102030012200110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</si>
  <si>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</si>
  <si>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18210503020012000110</t>
  </si>
  <si>
    <t xml:space="preserve">      Единый сельскохозяйственный налог (за налоговые периоды, истекшие до 1 января 2011 года)(пени по соответствующему платежу) 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</si>
  <si>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</si>
  <si>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</si>
  <si>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</si>
  <si>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</si>
  <si>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18210501011013000110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</si>
  <si>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</si>
  <si>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18210501011014000110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</si>
  <si>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</si>
  <si>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18210501012011000110</t>
  </si>
  <si>
    <t xml:space="preserve">  Налог, взимаемый с налогоплательщиков, выбравших в качестве объекта налогообложения доходы(за налоговые периоды, истекшие до 1 января 2011 года)  (сумма платежа (перерасчеты, недоимка и задолженность по соответствующему платежу, в том числе по отмененному)</t>
  </si>
  <si>
    <t>18210501012012100110</t>
  </si>
  <si>
    <t xml:space="preserve">  Налог, взимаемый с налогоплательщиков, выбравших в качестве объекта налогообложения доходы(за налоговые периоды, истекшие до 1 января 2011 года)  (пени по соответствующему платежу)</t>
  </si>
  <si>
    <t>18210501012013000110</t>
  </si>
  <si>
    <t xml:space="preserve">  Налог, взимаемый с налогоплательщиков, выбравших в качестве объекта налогообложения доходы(за налоговые периоды, истекшие до 1 января 2011 года)  (суммы денежных взысканий (штрафов) по соответствующему платежу согласно законодательству Российской Федерации)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</si>
  <si>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</si>
  <si>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</si>
  <si>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</si>
  <si>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</si>
  <si>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18210501021013000110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</si>
  <si>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</si>
  <si>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18210501022011000110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</si>
  <si>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</si>
  <si>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</si>
  <si>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</si>
  <si>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18210501050012100110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</si>
  <si>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</si>
  <si>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18211603010016000140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</si>
  <si>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</si>
  <si>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90111302995050000130</t>
  </si>
  <si>
    <t>90111623051050000140</t>
  </si>
  <si>
    <t xml:space="preserve">   Доходы от возмещения ущерба при  возникновении страховых случаев по обязательному страхованию граждангской ответственности, когда выгодоприобретателями  выступают получатели средств бюджетов муниципальных районов</t>
  </si>
  <si>
    <t>90120203007050000151</t>
  </si>
  <si>
    <t xml:space="preserve">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</si>
  <si>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 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</si>
  <si>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90120203121050000151</t>
  </si>
  <si>
    <t xml:space="preserve">      Субвенции бюджетам муниципальных районов на проведение Всероссийской сельскохозяйственной переписи в 2016 году</t>
  </si>
  <si>
    <t xml:space="preserve">      Межбюджетные трансферты,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"Зареченское сельское поселение" на приобретение блочно-модульной водогрейной котельной для установки в поселке Восход Камышловского района</t>
  </si>
  <si>
    <t xml:space="preserve">      Межбюджетные трансферты, передаваемые бюджету муниципального образования Камышловский муниципальный район из резервного фонда Правительства СО для проведения ремонта сооружения плотины на р.Камышловка (быстроток водосборного сооружения) в с.Галкинское</t>
  </si>
  <si>
    <t xml:space="preserve">      Межбюджетные трансферты, передаваемые бюджету муниципального образования Камышловский муниципальный район на поощрение входящих в его состав следующих сельских поселений-победителей конкурса "Трезвое село" в 2016 году(Зареченское-100,00тыс.рублей.; Обуховское-300,00тыс.рублей)</t>
  </si>
  <si>
    <t xml:space="preserve">     Межбюджетные трансферты из обласного бюджета бюджетам муниципальных районов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районов за топливно-энергетические ресурсы для последующего предоставления межбюджетных трансфертов на эти же цели бюджету Обуховского сельского поселения</t>
  </si>
  <si>
    <t>90620202284050000151</t>
  </si>
  <si>
    <t xml:space="preserve">     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</si>
  <si>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 xml:space="preserve">  Субсидии на приобретение и (или) замену,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</si>
  <si>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 xml:space="preserve">  Субсидии на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</si>
  <si>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Субсидии на обеспечение мероприятий по оборудованию спортивных площадок в муниципальных общеобразовательных организациях</t>
  </si>
  <si>
    <t xml:space="preserve">  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2020 года" (ОБ)</t>
  </si>
  <si>
    <t xml:space="preserve">     Субсидии на предоставление социальных выплат молодым семьям на приобретение (строительство) жилья 
(федеральный бюджет)(ФБ)</t>
  </si>
  <si>
    <t xml:space="preserve">     Субсидии на предоставление социальных выплат молодым семьям на приобретение (строительство) жилья 
(федеральный бюджет)(ОБ)</t>
  </si>
  <si>
    <t>90820202077050000151</t>
  </si>
  <si>
    <t xml:space="preserve">     Субсидии на строительство и реконструкцию объектов муниципальной собственности физической культуры и массового спорта(ОБ)</t>
  </si>
  <si>
    <t xml:space="preserve">     Субсидии на обеспечение подготовки молодых граждан к военной службе</t>
  </si>
  <si>
    <t xml:space="preserve">  Субсидии на развитие материально-технической базы муниципальных организаций дополнительного образования детей-детско-юношеских спортивных школ, предусмотренные государственной программой Свердловской области "Развитие физической культуры, спорта и молодежной политикив Свердловской области до 2020 года"</t>
  </si>
  <si>
    <t xml:space="preserve">  Субсидии на предоставление региональных социальных выплат молодым семьям на улучшение жилищных условий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</si>
  <si>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 </t>
  </si>
  <si>
    <t>90820204041050000151</t>
  </si>
  <si>
    <t xml:space="preserve">     Межбюджетные трансферты, передаваемые бюджетам муниципальных районов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</t>
  </si>
  <si>
    <t>Показатели исполнения  бюджета муниципального образования Камышловский муниципальный район за 2016 год по источникам финансирования дефицита местного бюджета по кодам классификации источников финансирования дефицитов бюджетов</t>
  </si>
  <si>
    <t>Сумма средств, предусмотренная на 2016 год в Сводной бюджетной росписи в рублях</t>
  </si>
  <si>
    <t>Исполненено за 2016 год, в рублях</t>
  </si>
  <si>
    <t>Источники финансирования дефицита местного бюджета (-) профицит (+) дефицит</t>
  </si>
  <si>
    <t>ВСЕГО за 2016 год:</t>
  </si>
  <si>
    <t>СВЕДЕНИЯ
О ЧИСЛЕННОСТИ МУНИЦИПАЛЬНЫХ СЛУЖАЩИХ ОРГАНОВ
МЕСТНОГО САМОУПРАВЛЕНИЯ МУНИЦИПАЛЬНОГО ОБРАЗОВАНИЯ
КАМЫШЛОВСКИЙ МУНИЦИПАЛЬНЫЙ РАЙОН И РАБОТНИКОВ
КАЗЕННЫХ (БЮДЖЕТНЫХ, АВТОНОМНЫХ) УЧРЕЖДЕНИЙ МУНИЦИПАЛЬНОГО ОБРАЗОВАНИЯ КАМЫШЛОВСКИЙ МУНИЦИПАЛЬНЫЙ РАЙОН 
ЗА    2016  ГОД</t>
  </si>
  <si>
    <t xml:space="preserve">Среднесписочная
численность  
работников   
за  2016 год
(без внешних  
совместителей),
человек
</t>
  </si>
  <si>
    <t xml:space="preserve">Фактические  
затраты    
на денежное  
содержание  
(заработную  
плату)    
за  2016 год 
(тысяч рублей)
</t>
  </si>
  <si>
    <t xml:space="preserve">                                              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</si>
  <si>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</si>
  <si>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</si>
  <si>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                                           Камышловский муниципальный район</t>
  </si>
  <si>
    <t>от                                   №</t>
  </si>
  <si>
    <t>от                           №</t>
  </si>
  <si>
    <t>от                     №</t>
  </si>
  <si>
    <t>от                                      №</t>
  </si>
  <si>
    <t>от                               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</si>
</sst>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%"/>
    <numFmt numFmtId="188" formatCode="#,##0.0_ ;[Red]\-#,##0.0\ "/>
    <numFmt numFmtId="189" formatCode="#,##0.00000"/>
  </numFmts>
  <fonts count="71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8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48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48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48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48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48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48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48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48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2" borderId="0" applyNumberFormat="0" applyBorder="0" applyAlignment="0" applyProtection="0"/>
    <xf numFmtId="0" fontId="3" fillId="24" borderId="0" applyNumberFormat="0" applyBorder="0" applyAlignment="0" applyProtection="0"/>
    <xf numFmtId="0" fontId="49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49" fillId="2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49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49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49" fillId="33" borderId="0" applyNumberFormat="0" applyBorder="0" applyAlignment="0" applyProtection="0"/>
    <xf numFmtId="0" fontId="3" fillId="3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4" fillId="0" borderId="0">
      <alignment/>
      <protection/>
    </xf>
    <xf numFmtId="0" fontId="50" fillId="34" borderId="0">
      <alignment/>
      <protection/>
    </xf>
    <xf numFmtId="0" fontId="50" fillId="0" borderId="0">
      <alignment wrapText="1"/>
      <protection/>
    </xf>
    <xf numFmtId="0" fontId="50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50" fillId="0" borderId="0">
      <alignment horizontal="right"/>
      <protection/>
    </xf>
    <xf numFmtId="0" fontId="50" fillId="34" borderId="1">
      <alignment/>
      <protection/>
    </xf>
    <xf numFmtId="0" fontId="50" fillId="0" borderId="2">
      <alignment horizontal="center" vertical="center" wrapText="1"/>
      <protection/>
    </xf>
    <xf numFmtId="0" fontId="50" fillId="34" borderId="3">
      <alignment/>
      <protection/>
    </xf>
    <xf numFmtId="49" fontId="50" fillId="0" borderId="2">
      <alignment horizontal="left" vertical="top" wrapText="1" indent="2"/>
      <protection/>
    </xf>
    <xf numFmtId="49" fontId="50" fillId="0" borderId="2">
      <alignment horizontal="center" vertical="top" shrinkToFit="1"/>
      <protection/>
    </xf>
    <xf numFmtId="4" fontId="50" fillId="0" borderId="2">
      <alignment horizontal="right" vertical="top" shrinkToFit="1"/>
      <protection/>
    </xf>
    <xf numFmtId="10" fontId="50" fillId="0" borderId="2">
      <alignment horizontal="right" vertical="top" shrinkToFit="1"/>
      <protection/>
    </xf>
    <xf numFmtId="0" fontId="50" fillId="34" borderId="3">
      <alignment shrinkToFit="1"/>
      <protection/>
    </xf>
    <xf numFmtId="0" fontId="52" fillId="0" borderId="2">
      <alignment horizontal="left"/>
      <protection/>
    </xf>
    <xf numFmtId="4" fontId="52" fillId="35" borderId="2">
      <alignment horizontal="right" vertical="top" shrinkToFit="1"/>
      <protection/>
    </xf>
    <xf numFmtId="10" fontId="52" fillId="35" borderId="2">
      <alignment horizontal="right" vertical="top" shrinkToFit="1"/>
      <protection/>
    </xf>
    <xf numFmtId="0" fontId="50" fillId="34" borderId="4">
      <alignment/>
      <protection/>
    </xf>
    <xf numFmtId="0" fontId="50" fillId="0" borderId="0">
      <alignment horizontal="left" wrapText="1"/>
      <protection/>
    </xf>
    <xf numFmtId="0" fontId="52" fillId="0" borderId="2">
      <alignment vertical="top" wrapText="1"/>
      <protection/>
    </xf>
    <xf numFmtId="4" fontId="52" fillId="36" borderId="2">
      <alignment horizontal="right" vertical="top" shrinkToFit="1"/>
      <protection/>
    </xf>
    <xf numFmtId="10" fontId="52" fillId="36" borderId="2">
      <alignment horizontal="right" vertical="top" shrinkToFit="1"/>
      <protection/>
    </xf>
    <xf numFmtId="0" fontId="50" fillId="34" borderId="3">
      <alignment horizontal="center"/>
      <protection/>
    </xf>
    <xf numFmtId="0" fontId="50" fillId="34" borderId="3">
      <alignment horizontal="left"/>
      <protection/>
    </xf>
    <xf numFmtId="0" fontId="50" fillId="34" borderId="4">
      <alignment horizontal="center"/>
      <protection/>
    </xf>
    <xf numFmtId="0" fontId="50" fillId="34" borderId="4">
      <alignment horizontal="left"/>
      <protection/>
    </xf>
    <xf numFmtId="0" fontId="3" fillId="37" borderId="0" applyNumberFormat="0" applyBorder="0" applyAlignment="0" applyProtection="0"/>
    <xf numFmtId="0" fontId="49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49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28" borderId="0" applyNumberFormat="0" applyBorder="0" applyAlignment="0" applyProtection="0"/>
    <xf numFmtId="0" fontId="49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49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45" borderId="0" applyNumberFormat="0" applyBorder="0" applyAlignment="0" applyProtection="0"/>
    <xf numFmtId="0" fontId="49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2" borderId="5" applyNumberFormat="0" applyAlignment="0" applyProtection="0"/>
    <xf numFmtId="0" fontId="53" fillId="47" borderId="6" applyNumberFormat="0" applyAlignment="0" applyProtection="0"/>
    <xf numFmtId="0" fontId="4" fillId="12" borderId="5" applyNumberFormat="0" applyAlignment="0" applyProtection="0"/>
    <xf numFmtId="0" fontId="5" fillId="48" borderId="7" applyNumberFormat="0" applyAlignment="0" applyProtection="0"/>
    <xf numFmtId="0" fontId="54" fillId="49" borderId="8" applyNumberFormat="0" applyAlignment="0" applyProtection="0"/>
    <xf numFmtId="0" fontId="5" fillId="48" borderId="7" applyNumberFormat="0" applyAlignment="0" applyProtection="0"/>
    <xf numFmtId="0" fontId="6" fillId="48" borderId="5" applyNumberFormat="0" applyAlignment="0" applyProtection="0"/>
    <xf numFmtId="0" fontId="55" fillId="49" borderId="6" applyNumberFormat="0" applyAlignment="0" applyProtection="0"/>
    <xf numFmtId="0" fontId="6" fillId="48" borderId="5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9" applyNumberFormat="0" applyFill="0" applyAlignment="0" applyProtection="0"/>
    <xf numFmtId="0" fontId="56" fillId="0" borderId="10" applyNumberFormat="0" applyFill="0" applyAlignment="0" applyProtection="0"/>
    <xf numFmtId="0" fontId="8" fillId="0" borderId="9" applyNumberFormat="0" applyFill="0" applyAlignment="0" applyProtection="0"/>
    <xf numFmtId="0" fontId="9" fillId="0" borderId="11" applyNumberFormat="0" applyFill="0" applyAlignment="0" applyProtection="0"/>
    <xf numFmtId="0" fontId="57" fillId="0" borderId="12" applyNumberFormat="0" applyFill="0" applyAlignment="0" applyProtection="0"/>
    <xf numFmtId="0" fontId="9" fillId="0" borderId="11" applyNumberFormat="0" applyFill="0" applyAlignment="0" applyProtection="0"/>
    <xf numFmtId="0" fontId="10" fillId="0" borderId="13" applyNumberFormat="0" applyFill="0" applyAlignment="0" applyProtection="0"/>
    <xf numFmtId="0" fontId="58" fillId="0" borderId="14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59" fillId="0" borderId="16" applyNumberFormat="0" applyFill="0" applyAlignment="0" applyProtection="0"/>
    <xf numFmtId="0" fontId="11" fillId="0" borderId="15" applyNumberFormat="0" applyFill="0" applyAlignment="0" applyProtection="0"/>
    <xf numFmtId="0" fontId="12" fillId="50" borderId="17" applyNumberFormat="0" applyAlignment="0" applyProtection="0"/>
    <xf numFmtId="0" fontId="60" fillId="51" borderId="18" applyNumberFormat="0" applyAlignment="0" applyProtection="0"/>
    <xf numFmtId="0" fontId="12" fillId="50" borderId="17" applyNumberFormat="0" applyAlignment="0" applyProtection="0"/>
    <xf numFmtId="0" fontId="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2" borderId="0" applyNumberFormat="0" applyBorder="0" applyAlignment="0" applyProtection="0"/>
    <xf numFmtId="0" fontId="62" fillId="53" borderId="0" applyNumberFormat="0" applyBorder="0" applyAlignment="0" applyProtection="0"/>
    <xf numFmtId="0" fontId="14" fillId="52" borderId="0" applyNumberFormat="0" applyBorder="0" applyAlignment="0" applyProtection="0"/>
    <xf numFmtId="0" fontId="48" fillId="0" borderId="0">
      <alignment/>
      <protection/>
    </xf>
    <xf numFmtId="0" fontId="1" fillId="5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54" borderId="0">
      <alignment/>
      <protection/>
    </xf>
    <xf numFmtId="0" fontId="1" fillId="54" borderId="0">
      <alignment/>
      <protection/>
    </xf>
    <xf numFmtId="0" fontId="1" fillId="54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63" fillId="5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6" borderId="19" applyNumberFormat="0" applyFont="0" applyAlignment="0" applyProtection="0"/>
    <xf numFmtId="0" fontId="48" fillId="35" borderId="20" applyNumberFormat="0" applyFont="0" applyAlignment="0" applyProtection="0"/>
    <xf numFmtId="0" fontId="1" fillId="56" borderId="19" applyNumberFormat="0" applyFont="0" applyAlignment="0" applyProtection="0"/>
    <xf numFmtId="9" fontId="0" fillId="0" borderId="0" applyFont="0" applyFill="0" applyBorder="0" applyAlignment="0" applyProtection="0"/>
    <xf numFmtId="0" fontId="18" fillId="0" borderId="21" applyNumberFormat="0" applyFill="0" applyAlignment="0" applyProtection="0"/>
    <xf numFmtId="0" fontId="65" fillId="0" borderId="22" applyNumberFormat="0" applyFill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67" fillId="57" borderId="0" applyNumberFormat="0" applyBorder="0" applyAlignment="0" applyProtection="0"/>
    <xf numFmtId="0" fontId="20" fillId="6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3" fillId="58" borderId="0" xfId="0" applyFont="1" applyFill="1" applyAlignment="1">
      <alignment horizontal="right"/>
    </xf>
    <xf numFmtId="0" fontId="22" fillId="58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58" borderId="23" xfId="0" applyNumberFormat="1" applyFont="1" applyFill="1" applyBorder="1" applyAlignment="1">
      <alignment horizontal="center" vertical="center" shrinkToFit="1"/>
    </xf>
    <xf numFmtId="0" fontId="22" fillId="58" borderId="0" xfId="0" applyFont="1" applyFill="1" applyAlignment="1">
      <alignment/>
    </xf>
    <xf numFmtId="0" fontId="22" fillId="58" borderId="0" xfId="0" applyFont="1" applyFill="1" applyAlignment="1">
      <alignment horizontal="center" vertical="center"/>
    </xf>
    <xf numFmtId="181" fontId="22" fillId="58" borderId="0" xfId="0" applyNumberFormat="1" applyFont="1" applyFill="1" applyAlignment="1">
      <alignment/>
    </xf>
    <xf numFmtId="181" fontId="22" fillId="0" borderId="0" xfId="0" applyNumberFormat="1" applyFont="1" applyFill="1" applyAlignment="1">
      <alignment/>
    </xf>
    <xf numFmtId="0" fontId="26" fillId="0" borderId="0" xfId="0" applyFont="1" applyAlignment="1">
      <alignment horizontal="center" vertical="top" wrapText="1"/>
    </xf>
    <xf numFmtId="0" fontId="22" fillId="0" borderId="23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 wrapText="1"/>
    </xf>
    <xf numFmtId="0" fontId="22" fillId="0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/>
    </xf>
    <xf numFmtId="10" fontId="22" fillId="0" borderId="23" xfId="0" applyNumberFormat="1" applyFont="1" applyFill="1" applyBorder="1" applyAlignment="1">
      <alignment/>
    </xf>
    <xf numFmtId="4" fontId="27" fillId="0" borderId="23" xfId="0" applyNumberFormat="1" applyFont="1" applyFill="1" applyBorder="1" applyAlignment="1">
      <alignment/>
    </xf>
    <xf numFmtId="10" fontId="27" fillId="0" borderId="23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4" fontId="31" fillId="58" borderId="24" xfId="0" applyNumberFormat="1" applyFont="1" applyFill="1" applyBorder="1" applyAlignment="1">
      <alignment horizontal="center" vertical="center" wrapText="1"/>
    </xf>
    <xf numFmtId="10" fontId="31" fillId="58" borderId="23" xfId="0" applyNumberFormat="1" applyFont="1" applyFill="1" applyBorder="1" applyAlignment="1">
      <alignment horizontal="center" vertical="center" wrapText="1"/>
    </xf>
    <xf numFmtId="49" fontId="22" fillId="58" borderId="0" xfId="0" applyNumberFormat="1" applyFont="1" applyFill="1" applyAlignment="1">
      <alignment horizontal="center"/>
    </xf>
    <xf numFmtId="0" fontId="24" fillId="58" borderId="0" xfId="0" applyFont="1" applyFill="1" applyAlignment="1">
      <alignment wrapText="1"/>
    </xf>
    <xf numFmtId="49" fontId="25" fillId="58" borderId="23" xfId="0" applyNumberFormat="1" applyFont="1" applyFill="1" applyBorder="1" applyAlignment="1">
      <alignment horizontal="center" wrapText="1"/>
    </xf>
    <xf numFmtId="0" fontId="25" fillId="58" borderId="23" xfId="0" applyFont="1" applyFill="1" applyBorder="1" applyAlignment="1">
      <alignment wrapText="1"/>
    </xf>
    <xf numFmtId="4" fontId="25" fillId="58" borderId="24" xfId="0" applyNumberFormat="1" applyFont="1" applyFill="1" applyBorder="1" applyAlignment="1">
      <alignment horizontal="center" vertical="center" wrapText="1"/>
    </xf>
    <xf numFmtId="10" fontId="25" fillId="58" borderId="24" xfId="0" applyNumberFormat="1" applyFont="1" applyFill="1" applyBorder="1" applyAlignment="1">
      <alignment horizontal="center" vertical="center" wrapText="1"/>
    </xf>
    <xf numFmtId="0" fontId="25" fillId="58" borderId="0" xfId="0" applyFont="1" applyFill="1" applyAlignment="1">
      <alignment/>
    </xf>
    <xf numFmtId="0" fontId="25" fillId="58" borderId="23" xfId="0" applyFont="1" applyFill="1" applyBorder="1" applyAlignment="1">
      <alignment horizontal="left" vertical="center" wrapText="1"/>
    </xf>
    <xf numFmtId="4" fontId="25" fillId="58" borderId="23" xfId="0" applyNumberFormat="1" applyFont="1" applyFill="1" applyBorder="1" applyAlignment="1">
      <alignment horizontal="center" vertical="center" wrapText="1"/>
    </xf>
    <xf numFmtId="0" fontId="68" fillId="58" borderId="0" xfId="0" applyFont="1" applyFill="1" applyAlignment="1">
      <alignment/>
    </xf>
    <xf numFmtId="0" fontId="32" fillId="58" borderId="23" xfId="0" applyFont="1" applyFill="1" applyBorder="1" applyAlignment="1">
      <alignment wrapText="1"/>
    </xf>
    <xf numFmtId="49" fontId="32" fillId="58" borderId="23" xfId="0" applyNumberFormat="1" applyFont="1" applyFill="1" applyBorder="1" applyAlignment="1">
      <alignment horizontal="center" wrapText="1"/>
    </xf>
    <xf numFmtId="0" fontId="22" fillId="58" borderId="23" xfId="0" applyFont="1" applyFill="1" applyBorder="1" applyAlignment="1">
      <alignment wrapText="1"/>
    </xf>
    <xf numFmtId="4" fontId="32" fillId="58" borderId="24" xfId="0" applyNumberFormat="1" applyFont="1" applyFill="1" applyBorder="1" applyAlignment="1">
      <alignment horizontal="center" vertical="center" wrapText="1"/>
    </xf>
    <xf numFmtId="4" fontId="32" fillId="58" borderId="23" xfId="0" applyNumberFormat="1" applyFont="1" applyFill="1" applyBorder="1" applyAlignment="1">
      <alignment horizontal="center" vertical="center" wrapText="1"/>
    </xf>
    <xf numFmtId="0" fontId="32" fillId="58" borderId="0" xfId="0" applyFont="1" applyFill="1" applyAlignment="1">
      <alignment/>
    </xf>
    <xf numFmtId="49" fontId="33" fillId="58" borderId="23" xfId="0" applyNumberFormat="1" applyFont="1" applyFill="1" applyBorder="1" applyAlignment="1">
      <alignment horizontal="center" wrapText="1"/>
    </xf>
    <xf numFmtId="0" fontId="33" fillId="58" borderId="23" xfId="0" applyFont="1" applyFill="1" applyBorder="1" applyAlignment="1">
      <alignment wrapText="1"/>
    </xf>
    <xf numFmtId="4" fontId="33" fillId="58" borderId="24" xfId="0" applyNumberFormat="1" applyFont="1" applyFill="1" applyBorder="1" applyAlignment="1">
      <alignment horizontal="center" vertical="center" wrapText="1"/>
    </xf>
    <xf numFmtId="4" fontId="33" fillId="58" borderId="23" xfId="0" applyNumberFormat="1" applyFont="1" applyFill="1" applyBorder="1" applyAlignment="1">
      <alignment horizontal="center" vertical="center" wrapText="1"/>
    </xf>
    <xf numFmtId="0" fontId="33" fillId="58" borderId="0" xfId="0" applyFont="1" applyFill="1" applyAlignment="1">
      <alignment/>
    </xf>
    <xf numFmtId="49" fontId="31" fillId="58" borderId="23" xfId="0" applyNumberFormat="1" applyFont="1" applyFill="1" applyBorder="1" applyAlignment="1">
      <alignment horizontal="center" wrapText="1"/>
    </xf>
    <xf numFmtId="0" fontId="26" fillId="58" borderId="23" xfId="0" applyFont="1" applyFill="1" applyBorder="1" applyAlignment="1">
      <alignment horizontal="center" wrapText="1"/>
    </xf>
    <xf numFmtId="0" fontId="31" fillId="58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58" borderId="0" xfId="0" applyFont="1" applyFill="1" applyAlignment="1">
      <alignment horizontal="center"/>
    </xf>
    <xf numFmtId="0" fontId="22" fillId="58" borderId="0" xfId="0" applyFont="1" applyFill="1" applyAlignment="1">
      <alignment wrapText="1"/>
    </xf>
    <xf numFmtId="0" fontId="22" fillId="58" borderId="23" xfId="0" applyNumberFormat="1" applyFont="1" applyFill="1" applyBorder="1" applyAlignment="1">
      <alignment horizontal="center" vertical="center" wrapText="1"/>
    </xf>
    <xf numFmtId="0" fontId="22" fillId="58" borderId="23" xfId="0" applyNumberFormat="1" applyFont="1" applyFill="1" applyBorder="1" applyAlignment="1">
      <alignment horizontal="center" vertical="center"/>
    </xf>
    <xf numFmtId="0" fontId="23" fillId="58" borderId="24" xfId="0" applyFont="1" applyFill="1" applyBorder="1" applyAlignment="1">
      <alignment horizontal="center" vertical="center" wrapText="1"/>
    </xf>
    <xf numFmtId="4" fontId="22" fillId="58" borderId="0" xfId="0" applyNumberFormat="1" applyFont="1" applyFill="1" applyAlignment="1">
      <alignment/>
    </xf>
    <xf numFmtId="0" fontId="68" fillId="58" borderId="0" xfId="0" applyFont="1" applyFill="1" applyAlignment="1">
      <alignment horizontal="center"/>
    </xf>
    <xf numFmtId="181" fontId="68" fillId="58" borderId="0" xfId="0" applyNumberFormat="1" applyFont="1" applyFill="1" applyAlignment="1">
      <alignment/>
    </xf>
    <xf numFmtId="0" fontId="68" fillId="58" borderId="0" xfId="0" applyFont="1" applyFill="1" applyAlignment="1">
      <alignment horizontal="center" vertical="center"/>
    </xf>
    <xf numFmtId="4" fontId="68" fillId="58" borderId="0" xfId="0" applyNumberFormat="1" applyFont="1" applyFill="1" applyAlignment="1">
      <alignment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4" fontId="69" fillId="0" borderId="0" xfId="0" applyNumberFormat="1" applyFont="1" applyFill="1" applyAlignment="1">
      <alignment/>
    </xf>
    <xf numFmtId="181" fontId="69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181" fontId="25" fillId="0" borderId="0" xfId="0" applyNumberFormat="1" applyFont="1" applyFill="1" applyAlignment="1">
      <alignment/>
    </xf>
    <xf numFmtId="0" fontId="25" fillId="0" borderId="23" xfId="0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/>
    </xf>
    <xf numFmtId="0" fontId="23" fillId="0" borderId="2" xfId="93" applyNumberFormat="1" applyFont="1" applyFill="1" applyProtection="1">
      <alignment vertical="top" wrapText="1"/>
      <protection/>
    </xf>
    <xf numFmtId="49" fontId="23" fillId="0" borderId="2" xfId="84" applyNumberFormat="1" applyFont="1" applyFill="1" applyProtection="1">
      <alignment horizontal="center" vertical="top" shrinkToFit="1"/>
      <protection/>
    </xf>
    <xf numFmtId="4" fontId="23" fillId="0" borderId="2" xfId="94" applyNumberFormat="1" applyFont="1" applyFill="1" applyProtection="1">
      <alignment horizontal="right" vertical="top" shrinkToFit="1"/>
      <protection/>
    </xf>
    <xf numFmtId="10" fontId="25" fillId="0" borderId="23" xfId="155" applyNumberFormat="1" applyFont="1" applyFill="1" applyBorder="1" applyAlignment="1">
      <alignment horizontal="right" vertical="top" shrinkToFit="1"/>
      <protection/>
    </xf>
    <xf numFmtId="0" fontId="25" fillId="0" borderId="26" xfId="0" applyFont="1" applyFill="1" applyBorder="1" applyAlignment="1">
      <alignment horizontal="center"/>
    </xf>
    <xf numFmtId="0" fontId="23" fillId="0" borderId="27" xfId="93" applyNumberFormat="1" applyFont="1" applyFill="1" applyBorder="1" applyProtection="1">
      <alignment vertical="top" wrapText="1"/>
      <protection/>
    </xf>
    <xf numFmtId="49" fontId="23" fillId="0" borderId="27" xfId="84" applyNumberFormat="1" applyFont="1" applyFill="1" applyBorder="1" applyProtection="1">
      <alignment horizontal="center" vertical="top" shrinkToFit="1"/>
      <protection/>
    </xf>
    <xf numFmtId="4" fontId="23" fillId="0" borderId="27" xfId="94" applyNumberFormat="1" applyFont="1" applyFill="1" applyBorder="1" applyProtection="1">
      <alignment horizontal="right" vertical="top" shrinkToFit="1"/>
      <protection/>
    </xf>
    <xf numFmtId="10" fontId="25" fillId="0" borderId="26" xfId="155" applyNumberFormat="1" applyFont="1" applyFill="1" applyBorder="1" applyAlignment="1">
      <alignment horizontal="right" vertical="top" shrinkToFit="1"/>
      <protection/>
    </xf>
    <xf numFmtId="4" fontId="23" fillId="0" borderId="23" xfId="89" applyNumberFormat="1" applyFont="1" applyFill="1" applyBorder="1" applyProtection="1">
      <alignment horizontal="right" vertical="top" shrinkToFit="1"/>
      <protection/>
    </xf>
    <xf numFmtId="10" fontId="22" fillId="58" borderId="23" xfId="0" applyNumberFormat="1" applyFont="1" applyFill="1" applyBorder="1" applyAlignment="1">
      <alignment/>
    </xf>
    <xf numFmtId="10" fontId="27" fillId="58" borderId="23" xfId="0" applyNumberFormat="1" applyFont="1" applyFill="1" applyBorder="1" applyAlignment="1">
      <alignment/>
    </xf>
    <xf numFmtId="0" fontId="22" fillId="58" borderId="23" xfId="0" applyFont="1" applyFill="1" applyBorder="1" applyAlignment="1">
      <alignment horizontal="center"/>
    </xf>
    <xf numFmtId="0" fontId="23" fillId="58" borderId="23" xfId="93" applyNumberFormat="1" applyFont="1" applyFill="1" applyBorder="1" applyProtection="1">
      <alignment vertical="top" wrapText="1"/>
      <protection/>
    </xf>
    <xf numFmtId="49" fontId="23" fillId="58" borderId="23" xfId="84" applyNumberFormat="1" applyFont="1" applyFill="1" applyBorder="1" applyProtection="1">
      <alignment horizontal="center" vertical="top" shrinkToFit="1"/>
      <protection/>
    </xf>
    <xf numFmtId="4" fontId="23" fillId="58" borderId="23" xfId="94" applyNumberFormat="1" applyFont="1" applyFill="1" applyBorder="1" applyProtection="1">
      <alignment horizontal="right" vertical="top" shrinkToFit="1"/>
      <protection/>
    </xf>
    <xf numFmtId="4" fontId="23" fillId="58" borderId="23" xfId="89" applyNumberFormat="1" applyFont="1" applyFill="1" applyBorder="1" applyProtection="1">
      <alignment horizontal="right" vertical="top" shrinkToFit="1"/>
      <protection/>
    </xf>
    <xf numFmtId="0" fontId="27" fillId="58" borderId="23" xfId="0" applyFont="1" applyFill="1" applyBorder="1" applyAlignment="1">
      <alignment horizontal="center"/>
    </xf>
    <xf numFmtId="0" fontId="28" fillId="58" borderId="23" xfId="93" applyNumberFormat="1" applyFont="1" applyFill="1" applyBorder="1" applyProtection="1">
      <alignment vertical="top" wrapText="1"/>
      <protection/>
    </xf>
    <xf numFmtId="49" fontId="28" fillId="58" borderId="23" xfId="84" applyNumberFormat="1" applyFont="1" applyFill="1" applyBorder="1" applyProtection="1">
      <alignment horizontal="center" vertical="top" shrinkToFit="1"/>
      <protection/>
    </xf>
    <xf numFmtId="4" fontId="28" fillId="58" borderId="23" xfId="94" applyNumberFormat="1" applyFont="1" applyFill="1" applyBorder="1" applyProtection="1">
      <alignment horizontal="right" vertical="top" shrinkToFit="1"/>
      <protection/>
    </xf>
    <xf numFmtId="0" fontId="27" fillId="58" borderId="0" xfId="0" applyFont="1" applyFill="1" applyAlignment="1">
      <alignment/>
    </xf>
    <xf numFmtId="0" fontId="27" fillId="58" borderId="0" xfId="0" applyFont="1" applyFill="1" applyAlignment="1">
      <alignment horizontal="center"/>
    </xf>
    <xf numFmtId="0" fontId="27" fillId="58" borderId="0" xfId="0" applyFont="1" applyFill="1" applyAlignment="1">
      <alignment wrapText="1"/>
    </xf>
    <xf numFmtId="181" fontId="27" fillId="58" borderId="0" xfId="0" applyNumberFormat="1" applyFont="1" applyFill="1" applyAlignment="1">
      <alignment/>
    </xf>
    <xf numFmtId="0" fontId="28" fillId="58" borderId="24" xfId="0" applyFont="1" applyFill="1" applyBorder="1" applyAlignment="1">
      <alignment horizontal="center" vertical="center" wrapText="1"/>
    </xf>
    <xf numFmtId="49" fontId="23" fillId="58" borderId="23" xfId="0" applyNumberFormat="1" applyFont="1" applyFill="1" applyBorder="1" applyAlignment="1">
      <alignment horizontal="center" wrapText="1"/>
    </xf>
    <xf numFmtId="0" fontId="23" fillId="58" borderId="23" xfId="0" applyFont="1" applyFill="1" applyBorder="1" applyAlignment="1">
      <alignment wrapText="1"/>
    </xf>
    <xf numFmtId="0" fontId="23" fillId="58" borderId="23" xfId="0" applyFont="1" applyFill="1" applyBorder="1" applyAlignment="1">
      <alignment horizontal="center" vertical="center" wrapText="1"/>
    </xf>
    <xf numFmtId="0" fontId="28" fillId="58" borderId="23" xfId="0" applyFont="1" applyFill="1" applyBorder="1" applyAlignment="1">
      <alignment horizontal="center" vertical="center" wrapText="1"/>
    </xf>
    <xf numFmtId="49" fontId="22" fillId="58" borderId="23" xfId="0" applyNumberFormat="1" applyFont="1" applyFill="1" applyBorder="1" applyAlignment="1">
      <alignment horizontal="center" wrapText="1"/>
    </xf>
    <xf numFmtId="4" fontId="22" fillId="58" borderId="24" xfId="0" applyNumberFormat="1" applyFont="1" applyFill="1" applyBorder="1" applyAlignment="1">
      <alignment horizontal="center" vertical="center" wrapText="1"/>
    </xf>
    <xf numFmtId="4" fontId="22" fillId="58" borderId="2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" fontId="69" fillId="0" borderId="0" xfId="0" applyNumberFormat="1" applyFont="1" applyFill="1" applyAlignment="1">
      <alignment horizontal="center"/>
    </xf>
    <xf numFmtId="4" fontId="70" fillId="0" borderId="0" xfId="0" applyNumberFormat="1" applyFont="1" applyFill="1" applyAlignment="1">
      <alignment/>
    </xf>
    <xf numFmtId="0" fontId="35" fillId="59" borderId="0" xfId="0" applyFont="1" applyFill="1" applyAlignment="1">
      <alignment horizontal="center" wrapText="1"/>
    </xf>
    <xf numFmtId="0" fontId="35" fillId="59" borderId="0" xfId="0" applyFont="1" applyFill="1" applyAlignment="1">
      <alignment horizontal="center"/>
    </xf>
    <xf numFmtId="0" fontId="36" fillId="59" borderId="28" xfId="0" applyFont="1" applyFill="1" applyBorder="1" applyAlignment="1">
      <alignment horizontal="center"/>
    </xf>
    <xf numFmtId="0" fontId="36" fillId="59" borderId="28" xfId="0" applyFont="1" applyFill="1" applyBorder="1" applyAlignment="1">
      <alignment horizontal="center" vertical="center" wrapText="1"/>
    </xf>
    <xf numFmtId="0" fontId="0" fillId="59" borderId="7" xfId="0" applyFill="1" applyBorder="1" applyAlignment="1">
      <alignment horizontal="center"/>
    </xf>
    <xf numFmtId="10" fontId="37" fillId="0" borderId="7" xfId="0" applyNumberFormat="1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9" fontId="0" fillId="0" borderId="7" xfId="0" applyNumberFormat="1" applyFill="1" applyBorder="1" applyAlignment="1">
      <alignment horizontal="center" vertical="top" shrinkToFit="1"/>
    </xf>
    <xf numFmtId="4" fontId="0" fillId="0" borderId="7" xfId="0" applyNumberFormat="1" applyFont="1" applyFill="1" applyBorder="1" applyAlignment="1">
      <alignment horizontal="right" vertical="top" shrinkToFit="1"/>
    </xf>
    <xf numFmtId="0" fontId="0" fillId="59" borderId="0" xfId="0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23" xfId="0" applyFont="1" applyBorder="1" applyAlignment="1">
      <alignment horizontal="center"/>
    </xf>
    <xf numFmtId="0" fontId="23" fillId="0" borderId="23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center" vertical="top" wrapText="1"/>
    </xf>
    <xf numFmtId="4" fontId="23" fillId="0" borderId="23" xfId="0" applyNumberFormat="1" applyFont="1" applyBorder="1" applyAlignment="1">
      <alignment horizontal="right"/>
    </xf>
    <xf numFmtId="4" fontId="25" fillId="0" borderId="23" xfId="0" applyNumberFormat="1" applyFont="1" applyBorder="1" applyAlignment="1">
      <alignment/>
    </xf>
    <xf numFmtId="4" fontId="23" fillId="0" borderId="23" xfId="89" applyNumberFormat="1" applyFont="1" applyFill="1" applyBorder="1" applyAlignment="1" applyProtection="1">
      <alignment horizontal="right" shrinkToFit="1"/>
      <protection/>
    </xf>
    <xf numFmtId="4" fontId="23" fillId="0" borderId="23" xfId="0" applyNumberFormat="1" applyFont="1" applyBorder="1" applyAlignment="1">
      <alignment horizontal="right" wrapText="1"/>
    </xf>
    <xf numFmtId="0" fontId="28" fillId="0" borderId="23" xfId="0" applyFont="1" applyBorder="1" applyAlignment="1">
      <alignment horizontal="left" vertical="top" wrapText="1"/>
    </xf>
    <xf numFmtId="4" fontId="28" fillId="0" borderId="23" xfId="0" applyNumberFormat="1" applyFont="1" applyBorder="1" applyAlignment="1">
      <alignment horizontal="right"/>
    </xf>
    <xf numFmtId="4" fontId="22" fillId="0" borderId="0" xfId="0" applyNumberFormat="1" applyFont="1" applyAlignment="1">
      <alignment horizontal="center"/>
    </xf>
    <xf numFmtId="4" fontId="2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vertical="center" wrapText="1"/>
    </xf>
    <xf numFmtId="0" fontId="41" fillId="0" borderId="23" xfId="0" applyFont="1" applyBorder="1" applyAlignment="1">
      <alignment horizontal="center" vertical="center" wrapText="1"/>
    </xf>
    <xf numFmtId="4" fontId="41" fillId="0" borderId="23" xfId="0" applyNumberFormat="1" applyFont="1" applyBorder="1" applyAlignment="1">
      <alignment horizontal="center" vertical="center" wrapText="1"/>
    </xf>
    <xf numFmtId="0" fontId="0" fillId="59" borderId="0" xfId="0" applyFill="1" applyAlignment="1">
      <alignment horizontal="left" wrapText="1"/>
    </xf>
    <xf numFmtId="0" fontId="0" fillId="59" borderId="29" xfId="0" applyFill="1" applyBorder="1" applyAlignment="1">
      <alignment horizontal="center"/>
    </xf>
    <xf numFmtId="0" fontId="0" fillId="59" borderId="28" xfId="0" applyFill="1" applyBorder="1" applyAlignment="1">
      <alignment horizontal="center"/>
    </xf>
    <xf numFmtId="0" fontId="0" fillId="59" borderId="29" xfId="0" applyFill="1" applyBorder="1" applyAlignment="1">
      <alignment horizontal="center" vertical="center" wrapText="1"/>
    </xf>
    <xf numFmtId="0" fontId="0" fillId="59" borderId="28" xfId="0" applyFill="1" applyBorder="1" applyAlignment="1">
      <alignment horizontal="center" vertical="center" wrapText="1"/>
    </xf>
    <xf numFmtId="0" fontId="0" fillId="59" borderId="0" xfId="0" applyFill="1" applyAlignment="1">
      <alignment horizontal="left" wrapText="1"/>
    </xf>
    <xf numFmtId="0" fontId="35" fillId="59" borderId="0" xfId="0" applyFont="1" applyFill="1" applyAlignment="1">
      <alignment horizontal="center" wrapText="1"/>
    </xf>
    <xf numFmtId="0" fontId="0" fillId="59" borderId="30" xfId="0" applyFill="1" applyBorder="1" applyAlignment="1">
      <alignment horizontal="right"/>
    </xf>
    <xf numFmtId="0" fontId="23" fillId="0" borderId="23" xfId="88" applyNumberFormat="1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4" fillId="58" borderId="0" xfId="0" applyFont="1" applyFill="1" applyAlignment="1">
      <alignment horizontal="center" vertical="center" wrapText="1"/>
    </xf>
    <xf numFmtId="0" fontId="22" fillId="58" borderId="26" xfId="0" applyFont="1" applyFill="1" applyBorder="1" applyAlignment="1">
      <alignment horizontal="center" vertical="center" wrapText="1"/>
    </xf>
    <xf numFmtId="0" fontId="22" fillId="58" borderId="31" xfId="0" applyFont="1" applyFill="1" applyBorder="1" applyAlignment="1">
      <alignment horizontal="center" vertical="center" wrapText="1"/>
    </xf>
    <xf numFmtId="0" fontId="22" fillId="58" borderId="25" xfId="0" applyFont="1" applyFill="1" applyBorder="1" applyAlignment="1">
      <alignment horizontal="center" vertical="center" wrapText="1"/>
    </xf>
    <xf numFmtId="0" fontId="23" fillId="58" borderId="23" xfId="88" applyNumberFormat="1" applyFont="1" applyFill="1" applyBorder="1" applyAlignment="1" applyProtection="1">
      <alignment horizontal="center"/>
      <protection/>
    </xf>
    <xf numFmtId="0" fontId="22" fillId="58" borderId="2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 wrapText="1"/>
    </xf>
    <xf numFmtId="0" fontId="29" fillId="0" borderId="34" xfId="0" applyFont="1" applyBorder="1" applyAlignment="1">
      <alignment horizontal="center" wrapText="1"/>
    </xf>
    <xf numFmtId="0" fontId="27" fillId="0" borderId="35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9" fillId="0" borderId="36" xfId="0" applyFont="1" applyBorder="1" applyAlignment="1">
      <alignment horizontal="center" wrapText="1"/>
    </xf>
    <xf numFmtId="0" fontId="27" fillId="0" borderId="37" xfId="0" applyFont="1" applyFill="1" applyBorder="1" applyAlignment="1">
      <alignment horizontal="center" wrapText="1"/>
    </xf>
    <xf numFmtId="0" fontId="27" fillId="0" borderId="38" xfId="0" applyFont="1" applyFill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26" fillId="0" borderId="38" xfId="0" applyFont="1" applyBorder="1" applyAlignment="1">
      <alignment horizontal="center" vertical="top" wrapText="1"/>
    </xf>
    <xf numFmtId="0" fontId="0" fillId="0" borderId="38" xfId="0" applyFont="1" applyBorder="1" applyAlignment="1">
      <alignment wrapText="1"/>
    </xf>
    <xf numFmtId="0" fontId="22" fillId="0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22" fillId="0" borderId="32" xfId="0" applyFont="1" applyFill="1" applyBorder="1" applyAlignment="1">
      <alignment horizontal="center" wrapText="1"/>
    </xf>
    <xf numFmtId="0" fontId="22" fillId="0" borderId="33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2" fillId="0" borderId="35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3" fillId="58" borderId="23" xfId="0" applyFont="1" applyFill="1" applyBorder="1" applyAlignment="1">
      <alignment horizontal="center" vertical="center"/>
    </xf>
    <xf numFmtId="0" fontId="23" fillId="58" borderId="23" xfId="0" applyFont="1" applyFill="1" applyBorder="1" applyAlignment="1">
      <alignment horizontal="center" wrapText="1"/>
    </xf>
    <xf numFmtId="0" fontId="23" fillId="58" borderId="23" xfId="0" applyFont="1" applyFill="1" applyBorder="1" applyAlignment="1">
      <alignment horizontal="center" vertical="center" wrapText="1"/>
    </xf>
    <xf numFmtId="0" fontId="26" fillId="58" borderId="0" xfId="0" applyFont="1" applyFill="1" applyAlignment="1">
      <alignment horizontal="center" wrapText="1"/>
    </xf>
    <xf numFmtId="0" fontId="30" fillId="58" borderId="0" xfId="0" applyFont="1" applyFill="1" applyAlignment="1">
      <alignment wrapText="1"/>
    </xf>
    <xf numFmtId="0" fontId="28" fillId="58" borderId="23" xfId="0" applyFont="1" applyFill="1" applyBorder="1" applyAlignment="1">
      <alignment horizontal="center" vertical="center" wrapText="1"/>
    </xf>
    <xf numFmtId="0" fontId="28" fillId="58" borderId="23" xfId="0" applyFont="1" applyFill="1" applyBorder="1" applyAlignment="1">
      <alignment horizontal="center" vertical="center"/>
    </xf>
    <xf numFmtId="49" fontId="23" fillId="58" borderId="23" xfId="0" applyNumberFormat="1" applyFont="1" applyFill="1" applyBorder="1" applyAlignment="1">
      <alignment horizontal="center" wrapText="1"/>
    </xf>
    <xf numFmtId="0" fontId="23" fillId="58" borderId="23" xfId="0" applyFont="1" applyFill="1" applyBorder="1" applyAlignment="1">
      <alignment wrapText="1"/>
    </xf>
    <xf numFmtId="0" fontId="28" fillId="58" borderId="23" xfId="0" applyFont="1" applyFill="1" applyBorder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59" borderId="0" xfId="0" applyFill="1" applyAlignment="1">
      <alignment wrapText="1"/>
    </xf>
    <xf numFmtId="49" fontId="29" fillId="0" borderId="7" xfId="0" applyNumberFormat="1" applyFont="1" applyFill="1" applyBorder="1" applyAlignment="1">
      <alignment horizontal="center" vertical="top" wrapText="1"/>
    </xf>
    <xf numFmtId="0" fontId="29" fillId="0" borderId="7" xfId="0" applyFont="1" applyFill="1" applyBorder="1" applyAlignment="1">
      <alignment horizontal="justify" vertical="top" wrapText="1"/>
    </xf>
    <xf numFmtId="4" fontId="37" fillId="0" borderId="7" xfId="0" applyNumberFormat="1" applyFont="1" applyFill="1" applyBorder="1" applyAlignment="1">
      <alignment horizontal="right" vertical="top" shrinkToFit="1"/>
    </xf>
    <xf numFmtId="0" fontId="0" fillId="0" borderId="7" xfId="0" applyFont="1" applyFill="1" applyBorder="1" applyAlignment="1">
      <alignment horizontal="left" vertical="top" wrapText="1"/>
    </xf>
    <xf numFmtId="49" fontId="37" fillId="0" borderId="7" xfId="0" applyNumberFormat="1" applyFont="1" applyFill="1" applyBorder="1" applyAlignment="1">
      <alignment horizontal="center" vertical="top" shrinkToFit="1"/>
    </xf>
    <xf numFmtId="0" fontId="37" fillId="0" borderId="7" xfId="0" applyFont="1" applyFill="1" applyBorder="1" applyAlignment="1">
      <alignment horizontal="left" vertical="top" wrapText="1"/>
    </xf>
    <xf numFmtId="0" fontId="37" fillId="0" borderId="40" xfId="0" applyFont="1" applyFill="1" applyBorder="1" applyAlignment="1">
      <alignment horizontal="left" vertical="top" wrapText="1"/>
    </xf>
    <xf numFmtId="4" fontId="37" fillId="0" borderId="7" xfId="0" applyNumberFormat="1" applyFont="1" applyFill="1" applyBorder="1" applyAlignment="1">
      <alignment horizontal="right" vertical="top" wrapText="1"/>
    </xf>
    <xf numFmtId="0" fontId="0" fillId="0" borderId="7" xfId="0" applyNumberFormat="1" applyFill="1" applyBorder="1" applyAlignment="1">
      <alignment horizontal="left" vertical="top" wrapText="1"/>
    </xf>
    <xf numFmtId="4" fontId="0" fillId="0" borderId="7" xfId="0" applyNumberFormat="1" applyFill="1" applyBorder="1" applyAlignment="1">
      <alignment horizontal="right" vertical="top" shrinkToFit="1"/>
    </xf>
    <xf numFmtId="0" fontId="0" fillId="0" borderId="41" xfId="0" applyFill="1" applyBorder="1" applyAlignment="1">
      <alignment horizontal="left" vertical="top" wrapText="1"/>
    </xf>
    <xf numFmtId="0" fontId="0" fillId="0" borderId="41" xfId="0" applyNumberFormat="1" applyFill="1" applyBorder="1" applyAlignment="1">
      <alignment horizontal="left" vertical="top" wrapText="1"/>
    </xf>
    <xf numFmtId="49" fontId="0" fillId="0" borderId="7" xfId="0" applyNumberFormat="1" applyFont="1" applyFill="1" applyBorder="1" applyAlignment="1">
      <alignment horizontal="center" vertical="top" shrinkToFit="1"/>
    </xf>
    <xf numFmtId="0" fontId="0" fillId="0" borderId="41" xfId="0" applyFont="1" applyFill="1" applyBorder="1" applyAlignment="1">
      <alignment horizontal="left" vertical="top" wrapText="1"/>
    </xf>
    <xf numFmtId="49" fontId="0" fillId="0" borderId="29" xfId="0" applyNumberFormat="1" applyFill="1" applyBorder="1" applyAlignment="1">
      <alignment horizontal="center" vertical="top" shrinkToFit="1"/>
    </xf>
    <xf numFmtId="0" fontId="0" fillId="0" borderId="42" xfId="0" applyFill="1" applyBorder="1" applyAlignment="1">
      <alignment horizontal="left" vertical="top" wrapText="1"/>
    </xf>
    <xf numFmtId="4" fontId="0" fillId="0" borderId="29" xfId="0" applyNumberFormat="1" applyFont="1" applyFill="1" applyBorder="1" applyAlignment="1">
      <alignment horizontal="right" vertical="top" shrinkToFit="1"/>
    </xf>
    <xf numFmtId="49" fontId="38" fillId="0" borderId="7" xfId="0" applyNumberFormat="1" applyFont="1" applyFill="1" applyBorder="1" applyAlignment="1">
      <alignment horizontal="center" vertical="top" shrinkToFit="1"/>
    </xf>
    <xf numFmtId="0" fontId="39" fillId="0" borderId="7" xfId="0" applyFont="1" applyFill="1" applyBorder="1" applyAlignment="1">
      <alignment horizontal="left" vertical="top" wrapText="1"/>
    </xf>
    <xf numFmtId="4" fontId="39" fillId="0" borderId="43" xfId="0" applyNumberFormat="1" applyFont="1" applyFill="1" applyBorder="1" applyAlignment="1">
      <alignment horizontal="right" vertical="top" shrinkToFit="1"/>
    </xf>
    <xf numFmtId="4" fontId="0" fillId="0" borderId="43" xfId="0" applyNumberFormat="1" applyFont="1" applyFill="1" applyBorder="1" applyAlignment="1">
      <alignment horizontal="right" vertical="top" shrinkToFit="1"/>
    </xf>
    <xf numFmtId="49" fontId="37" fillId="0" borderId="44" xfId="0" applyNumberFormat="1" applyFont="1" applyFill="1" applyBorder="1" applyAlignment="1">
      <alignment horizontal="left" vertical="top" shrinkToFit="1"/>
    </xf>
    <xf numFmtId="49" fontId="37" fillId="0" borderId="30" xfId="0" applyNumberFormat="1" applyFont="1" applyFill="1" applyBorder="1" applyAlignment="1">
      <alignment horizontal="left" vertical="top" shrinkToFit="1"/>
    </xf>
    <xf numFmtId="4" fontId="40" fillId="0" borderId="7" xfId="0" applyNumberFormat="1" applyFont="1" applyFill="1" applyBorder="1" applyAlignment="1">
      <alignment horizontal="right" vertical="top" shrinkToFit="1"/>
    </xf>
    <xf numFmtId="0" fontId="25" fillId="0" borderId="0" xfId="0" applyFont="1" applyFill="1" applyAlignment="1">
      <alignment horizontal="left"/>
    </xf>
    <xf numFmtId="0" fontId="25" fillId="0" borderId="0" xfId="162" applyFont="1" applyFill="1" applyAlignment="1">
      <alignment horizontal="left"/>
      <protection/>
    </xf>
    <xf numFmtId="0" fontId="22" fillId="0" borderId="0" xfId="0" applyFont="1" applyFill="1" applyAlignment="1">
      <alignment horizontal="left" wrapText="1"/>
    </xf>
    <xf numFmtId="0" fontId="31" fillId="0" borderId="23" xfId="0" applyFont="1" applyFill="1" applyBorder="1" applyAlignment="1">
      <alignment horizontal="center"/>
    </xf>
    <xf numFmtId="0" fontId="28" fillId="0" borderId="2" xfId="93" applyNumberFormat="1" applyFont="1" applyFill="1" applyProtection="1">
      <alignment vertical="top" wrapText="1"/>
      <protection/>
    </xf>
    <xf numFmtId="49" fontId="28" fillId="0" borderId="2" xfId="84" applyNumberFormat="1" applyFont="1" applyFill="1" applyProtection="1">
      <alignment horizontal="center" vertical="top" shrinkToFit="1"/>
      <protection/>
    </xf>
    <xf numFmtId="4" fontId="28" fillId="0" borderId="2" xfId="94" applyNumberFormat="1" applyFont="1" applyFill="1" applyProtection="1">
      <alignment horizontal="right" vertical="top" shrinkToFit="1"/>
      <protection/>
    </xf>
    <xf numFmtId="10" fontId="31" fillId="0" borderId="23" xfId="155" applyNumberFormat="1" applyFont="1" applyFill="1" applyBorder="1" applyAlignment="1">
      <alignment horizontal="right" vertical="top" shrinkToFit="1"/>
      <protection/>
    </xf>
    <xf numFmtId="0" fontId="23" fillId="58" borderId="0" xfId="0" applyFont="1" applyFill="1" applyAlignment="1">
      <alignment horizontal="left"/>
    </xf>
    <xf numFmtId="0" fontId="23" fillId="58" borderId="0" xfId="162" applyFont="1" applyFill="1" applyAlignment="1">
      <alignment horizontal="left"/>
      <protection/>
    </xf>
    <xf numFmtId="181" fontId="22" fillId="58" borderId="0" xfId="0" applyNumberFormat="1" applyFont="1" applyFill="1" applyAlignment="1">
      <alignment/>
    </xf>
    <xf numFmtId="0" fontId="22" fillId="59" borderId="0" xfId="0" applyFont="1" applyFill="1" applyAlignment="1">
      <alignment horizontal="left" wrapText="1"/>
    </xf>
    <xf numFmtId="181" fontId="22" fillId="0" borderId="0" xfId="0" applyNumberFormat="1" applyFont="1" applyFill="1" applyAlignment="1">
      <alignment horizontal="left"/>
    </xf>
    <xf numFmtId="0" fontId="27" fillId="0" borderId="23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wrapText="1"/>
    </xf>
    <xf numFmtId="0" fontId="25" fillId="58" borderId="0" xfId="0" applyFont="1" applyFill="1" applyAlignment="1">
      <alignment horizontal="left"/>
    </xf>
    <xf numFmtId="0" fontId="25" fillId="58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/>
    </xf>
    <xf numFmtId="0" fontId="25" fillId="59" borderId="0" xfId="0" applyFont="1" applyFill="1" applyAlignment="1">
      <alignment horizontal="left" wrapText="1"/>
    </xf>
    <xf numFmtId="0" fontId="27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0" fontId="22" fillId="0" borderId="23" xfId="154" applyFont="1" applyFill="1" applyBorder="1" applyAlignment="1">
      <alignment horizontal="left" vertical="top" wrapText="1"/>
      <protection/>
    </xf>
    <xf numFmtId="0" fontId="22" fillId="0" borderId="23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vertical="top" wrapText="1"/>
    </xf>
    <xf numFmtId="4" fontId="22" fillId="0" borderId="24" xfId="0" applyNumberFormat="1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7" fillId="0" borderId="23" xfId="0" applyFont="1" applyFill="1" applyBorder="1" applyAlignment="1">
      <alignment horizontal="left" wrapText="1"/>
    </xf>
  </cellXfs>
  <cellStyles count="17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br" xfId="69"/>
    <cellStyle name="col" xfId="70"/>
    <cellStyle name="style0" xfId="71"/>
    <cellStyle name="td" xfId="72"/>
    <cellStyle name="tr" xfId="73"/>
    <cellStyle name="xl21" xfId="74"/>
    <cellStyle name="xl22" xfId="75"/>
    <cellStyle name="xl23" xfId="76"/>
    <cellStyle name="xl24" xfId="77"/>
    <cellStyle name="xl25" xfId="78"/>
    <cellStyle name="xl26" xfId="79"/>
    <cellStyle name="xl27" xfId="80"/>
    <cellStyle name="xl28" xfId="81"/>
    <cellStyle name="xl29" xfId="82"/>
    <cellStyle name="xl30" xfId="83"/>
    <cellStyle name="xl31" xfId="84"/>
    <cellStyle name="xl32" xfId="85"/>
    <cellStyle name="xl33" xfId="86"/>
    <cellStyle name="xl34" xfId="87"/>
    <cellStyle name="xl35" xfId="88"/>
    <cellStyle name="xl36" xfId="89"/>
    <cellStyle name="xl37" xfId="90"/>
    <cellStyle name="xl38" xfId="91"/>
    <cellStyle name="xl39" xfId="92"/>
    <cellStyle name="xl40" xfId="93"/>
    <cellStyle name="xl41" xfId="94"/>
    <cellStyle name="xl42" xfId="95"/>
    <cellStyle name="xl43" xfId="96"/>
    <cellStyle name="xl44" xfId="97"/>
    <cellStyle name="xl45" xfId="98"/>
    <cellStyle name="xl46" xfId="99"/>
    <cellStyle name="Акцент1" xfId="100"/>
    <cellStyle name="Акцент1 2" xfId="101"/>
    <cellStyle name="Акцент1 3" xfId="102"/>
    <cellStyle name="Акцент2" xfId="103"/>
    <cellStyle name="Акцент2 2" xfId="104"/>
    <cellStyle name="Акцент2 3" xfId="105"/>
    <cellStyle name="Акцент3" xfId="106"/>
    <cellStyle name="Акцент3 2" xfId="107"/>
    <cellStyle name="Акцент3 3" xfId="108"/>
    <cellStyle name="Акцент4" xfId="109"/>
    <cellStyle name="Акцент4 2" xfId="110"/>
    <cellStyle name="Акцент4 3" xfId="111"/>
    <cellStyle name="Акцент5" xfId="112"/>
    <cellStyle name="Акцент5 2" xfId="113"/>
    <cellStyle name="Акцент5 3" xfId="114"/>
    <cellStyle name="Акцент6" xfId="115"/>
    <cellStyle name="Акцент6 2" xfId="116"/>
    <cellStyle name="Акцент6 3" xfId="117"/>
    <cellStyle name="Ввод " xfId="118"/>
    <cellStyle name="Ввод  2" xfId="119"/>
    <cellStyle name="Ввод  3" xfId="120"/>
    <cellStyle name="Вывод" xfId="121"/>
    <cellStyle name="Вывод 2" xfId="122"/>
    <cellStyle name="Вывод 3" xfId="123"/>
    <cellStyle name="Вычисление" xfId="124"/>
    <cellStyle name="Вычисление 2" xfId="125"/>
    <cellStyle name="Вычисление 3" xfId="126"/>
    <cellStyle name="Hyperlink" xfId="127"/>
    <cellStyle name="Currency" xfId="128"/>
    <cellStyle name="Currency [0]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Итог" xfId="142"/>
    <cellStyle name="Итог 2" xfId="143"/>
    <cellStyle name="Итог 3" xfId="144"/>
    <cellStyle name="Контрольная ячейка" xfId="145"/>
    <cellStyle name="Контрольная ячейка 2" xfId="146"/>
    <cellStyle name="Контрольная ячейка 3" xfId="147"/>
    <cellStyle name="Название" xfId="148"/>
    <cellStyle name="Название 2" xfId="149"/>
    <cellStyle name="Название 3" xfId="150"/>
    <cellStyle name="Нейтральный" xfId="151"/>
    <cellStyle name="Нейтральный 2" xfId="152"/>
    <cellStyle name="Нейтральный 3" xfId="153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69" xfId="159"/>
    <cellStyle name="Обычный 81" xfId="160"/>
    <cellStyle name="Обычный 82" xfId="161"/>
    <cellStyle name="Обычный_Приложения1" xfId="162"/>
    <cellStyle name="Followed Hyperlink" xfId="163"/>
    <cellStyle name="Плохой" xfId="164"/>
    <cellStyle name="Плохой 2" xfId="165"/>
    <cellStyle name="Плохой 3" xfId="166"/>
    <cellStyle name="Пояснение" xfId="167"/>
    <cellStyle name="Пояснение 2" xfId="168"/>
    <cellStyle name="Пояснение 3" xfId="169"/>
    <cellStyle name="Примечание" xfId="170"/>
    <cellStyle name="Примечание 2" xfId="171"/>
    <cellStyle name="Примечание 3" xfId="172"/>
    <cellStyle name="Percent" xfId="173"/>
    <cellStyle name="Связанная ячейка" xfId="174"/>
    <cellStyle name="Связанная ячейка 2" xfId="175"/>
    <cellStyle name="Связанная ячейка 3" xfId="176"/>
    <cellStyle name="Текст предупреждения" xfId="177"/>
    <cellStyle name="Текст предупреждения 2" xfId="178"/>
    <cellStyle name="Текст предупреждения 3" xfId="179"/>
    <cellStyle name="Comma" xfId="180"/>
    <cellStyle name="Comma [0]" xfId="181"/>
    <cellStyle name="Хороший" xfId="182"/>
    <cellStyle name="Хороший 2" xfId="183"/>
    <cellStyle name="Хороший 3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126"/>
  <sheetViews>
    <sheetView zoomScale="110" zoomScaleNormal="110" zoomScalePageLayoutView="0" workbookViewId="0" topLeftCell="A1">
      <selection activeCell="B9" sqref="B9:F10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56.57421875" style="0" customWidth="1"/>
    <col min="4" max="4" width="13.7109375" style="0" customWidth="1"/>
    <col min="5" max="5" width="14.140625" style="0" customWidth="1"/>
    <col min="6" max="6" width="13.7109375" style="0" customWidth="1"/>
    <col min="7" max="7" width="10.57421875" style="0" customWidth="1"/>
    <col min="8" max="8" width="14.00390625" style="0" bestFit="1" customWidth="1"/>
  </cols>
  <sheetData>
    <row r="2" spans="2:7" ht="12.75">
      <c r="B2" s="141" t="s">
        <v>959</v>
      </c>
      <c r="C2" s="141"/>
      <c r="D2" s="141"/>
      <c r="E2" s="141"/>
      <c r="F2" s="141"/>
      <c r="G2" s="141"/>
    </row>
    <row r="3" spans="2:7" ht="12.75">
      <c r="B3" s="141" t="s">
        <v>960</v>
      </c>
      <c r="C3" s="141"/>
      <c r="D3" s="141"/>
      <c r="E3" s="141"/>
      <c r="F3" s="141"/>
      <c r="G3" s="141"/>
    </row>
    <row r="4" spans="2:7" ht="12.75">
      <c r="B4" s="141" t="s">
        <v>961</v>
      </c>
      <c r="C4" s="141"/>
      <c r="D4" s="141"/>
      <c r="E4" s="141"/>
      <c r="F4" s="141"/>
      <c r="G4" s="141"/>
    </row>
    <row r="5" spans="2:7" ht="12.75">
      <c r="B5" s="141" t="s">
        <v>962</v>
      </c>
      <c r="C5" s="141"/>
      <c r="D5" s="141"/>
      <c r="E5" s="141"/>
      <c r="F5" s="141"/>
      <c r="G5" s="141"/>
    </row>
    <row r="6" spans="2:7" ht="12.75">
      <c r="B6" s="136"/>
      <c r="C6" s="136"/>
      <c r="D6" s="136"/>
      <c r="E6" s="136"/>
      <c r="F6" s="203"/>
      <c r="G6" s="203"/>
    </row>
    <row r="7" spans="2:7" ht="12.75" customHeight="1">
      <c r="B7" s="136"/>
      <c r="C7" s="136"/>
      <c r="D7" s="136"/>
      <c r="E7" s="204" t="s">
        <v>887</v>
      </c>
      <c r="F7" s="204"/>
      <c r="G7" s="204"/>
    </row>
    <row r="8" spans="2:7" ht="12.75">
      <c r="B8" s="141"/>
      <c r="C8" s="141"/>
      <c r="D8" s="141"/>
      <c r="E8" s="141"/>
      <c r="F8" s="141"/>
      <c r="G8" s="141"/>
    </row>
    <row r="9" spans="2:7" ht="15.75" customHeight="1">
      <c r="B9" s="142" t="s">
        <v>888</v>
      </c>
      <c r="C9" s="142"/>
      <c r="D9" s="142"/>
      <c r="E9" s="142"/>
      <c r="F9" s="142"/>
      <c r="G9" s="107"/>
    </row>
    <row r="10" spans="2:7" ht="47.25" customHeight="1">
      <c r="B10" s="142"/>
      <c r="C10" s="142"/>
      <c r="D10" s="142"/>
      <c r="E10" s="142"/>
      <c r="F10" s="142"/>
      <c r="G10" s="108"/>
    </row>
    <row r="11" spans="2:7" ht="12.75">
      <c r="B11" s="143" t="s">
        <v>42</v>
      </c>
      <c r="C11" s="143"/>
      <c r="D11" s="143"/>
      <c r="E11" s="143"/>
      <c r="F11" s="143"/>
      <c r="G11" s="143"/>
    </row>
    <row r="12" spans="1:7" ht="12.75" customHeight="1">
      <c r="A12" s="137" t="s">
        <v>43</v>
      </c>
      <c r="B12" s="139" t="s">
        <v>24</v>
      </c>
      <c r="C12" s="139" t="s">
        <v>128</v>
      </c>
      <c r="D12" s="139" t="s">
        <v>889</v>
      </c>
      <c r="E12" s="139" t="s">
        <v>890</v>
      </c>
      <c r="F12" s="139" t="s">
        <v>44</v>
      </c>
      <c r="G12" s="139" t="s">
        <v>45</v>
      </c>
    </row>
    <row r="13" spans="1:7" ht="102" customHeight="1">
      <c r="A13" s="138"/>
      <c r="B13" s="140"/>
      <c r="C13" s="140"/>
      <c r="D13" s="140"/>
      <c r="E13" s="140"/>
      <c r="F13" s="140"/>
      <c r="G13" s="140"/>
    </row>
    <row r="14" spans="1:7" ht="18.75" customHeight="1">
      <c r="A14" s="109">
        <v>1</v>
      </c>
      <c r="B14" s="110">
        <v>2</v>
      </c>
      <c r="C14" s="110">
        <v>3</v>
      </c>
      <c r="D14" s="110">
        <v>4</v>
      </c>
      <c r="E14" s="110">
        <v>5</v>
      </c>
      <c r="F14" s="110">
        <v>6</v>
      </c>
      <c r="G14" s="110">
        <v>7</v>
      </c>
    </row>
    <row r="15" spans="1:7" ht="30.75" customHeight="1">
      <c r="A15" s="111">
        <v>1</v>
      </c>
      <c r="B15" s="205"/>
      <c r="C15" s="206" t="s">
        <v>46</v>
      </c>
      <c r="D15" s="207">
        <f>D16</f>
        <v>101500</v>
      </c>
      <c r="E15" s="207">
        <f>E16</f>
        <v>101500</v>
      </c>
      <c r="F15" s="207">
        <f>F16</f>
        <v>101500</v>
      </c>
      <c r="G15" s="112">
        <f aca="true" t="shared" si="0" ref="G15:G26">F15/D15</f>
        <v>1</v>
      </c>
    </row>
    <row r="16" spans="1:7" ht="43.5" customHeight="1">
      <c r="A16" s="111">
        <v>2</v>
      </c>
      <c r="B16" s="115" t="s">
        <v>7</v>
      </c>
      <c r="C16" s="208" t="s">
        <v>47</v>
      </c>
      <c r="D16" s="116">
        <v>101500</v>
      </c>
      <c r="E16" s="116">
        <v>101500</v>
      </c>
      <c r="F16" s="116">
        <v>101500</v>
      </c>
      <c r="G16" s="112">
        <f t="shared" si="0"/>
        <v>1</v>
      </c>
    </row>
    <row r="17" spans="1:7" ht="27.75" customHeight="1">
      <c r="A17" s="111">
        <v>3</v>
      </c>
      <c r="B17" s="209"/>
      <c r="C17" s="210" t="s">
        <v>48</v>
      </c>
      <c r="D17" s="207">
        <f>D18</f>
        <v>241000</v>
      </c>
      <c r="E17" s="207">
        <f>E18</f>
        <v>241000</v>
      </c>
      <c r="F17" s="207">
        <f>F18</f>
        <v>231696.78</v>
      </c>
      <c r="G17" s="112">
        <f t="shared" si="0"/>
        <v>0.9613974273858921</v>
      </c>
    </row>
    <row r="18" spans="1:7" ht="19.5" customHeight="1">
      <c r="A18" s="111">
        <v>4</v>
      </c>
      <c r="B18" s="115" t="s">
        <v>129</v>
      </c>
      <c r="C18" s="113" t="s">
        <v>49</v>
      </c>
      <c r="D18" s="116">
        <v>241000</v>
      </c>
      <c r="E18" s="116">
        <v>241000</v>
      </c>
      <c r="F18" s="116">
        <v>231696.78</v>
      </c>
      <c r="G18" s="112">
        <f t="shared" si="0"/>
        <v>0.9613974273858921</v>
      </c>
    </row>
    <row r="19" spans="1:7" ht="40.5" customHeight="1">
      <c r="A19" s="111">
        <v>5</v>
      </c>
      <c r="B19" s="209"/>
      <c r="C19" s="211" t="s">
        <v>235</v>
      </c>
      <c r="D19" s="212">
        <f>SUM(D20:D23)</f>
        <v>2591960</v>
      </c>
      <c r="E19" s="212">
        <f>SUM(E20:E23)</f>
        <v>2591960</v>
      </c>
      <c r="F19" s="212">
        <f>SUM(F20:F23)</f>
        <v>2756353.0100000002</v>
      </c>
      <c r="G19" s="112">
        <f t="shared" si="0"/>
        <v>1.0634242079353078</v>
      </c>
    </row>
    <row r="20" spans="1:7" ht="72" customHeight="1">
      <c r="A20" s="111">
        <v>6</v>
      </c>
      <c r="B20" s="115" t="s">
        <v>236</v>
      </c>
      <c r="C20" s="213" t="s">
        <v>237</v>
      </c>
      <c r="D20" s="116">
        <v>901000</v>
      </c>
      <c r="E20" s="116">
        <v>901000</v>
      </c>
      <c r="F20" s="116">
        <v>942284.27</v>
      </c>
      <c r="G20" s="112">
        <f t="shared" si="0"/>
        <v>1.045820499445061</v>
      </c>
    </row>
    <row r="21" spans="1:7" ht="81.75" customHeight="1">
      <c r="A21" s="111">
        <v>7</v>
      </c>
      <c r="B21" s="115" t="s">
        <v>238</v>
      </c>
      <c r="C21" s="213" t="s">
        <v>239</v>
      </c>
      <c r="D21" s="116">
        <v>14000</v>
      </c>
      <c r="E21" s="116">
        <v>14000</v>
      </c>
      <c r="F21" s="116">
        <v>14383.52</v>
      </c>
      <c r="G21" s="112">
        <f t="shared" si="0"/>
        <v>1.0273942857142857</v>
      </c>
    </row>
    <row r="22" spans="1:7" ht="65.25" customHeight="1">
      <c r="A22" s="111">
        <v>8</v>
      </c>
      <c r="B22" s="115" t="s">
        <v>240</v>
      </c>
      <c r="C22" s="213" t="s">
        <v>241</v>
      </c>
      <c r="D22" s="116">
        <v>1800000</v>
      </c>
      <c r="E22" s="116">
        <v>1800000</v>
      </c>
      <c r="F22" s="116">
        <v>1939250.02</v>
      </c>
      <c r="G22" s="112">
        <f t="shared" si="0"/>
        <v>1.0773611222222221</v>
      </c>
    </row>
    <row r="23" spans="1:7" ht="71.25" customHeight="1">
      <c r="A23" s="111">
        <v>9</v>
      </c>
      <c r="B23" s="115" t="s">
        <v>242</v>
      </c>
      <c r="C23" s="213" t="s">
        <v>243</v>
      </c>
      <c r="D23" s="116">
        <v>-123040</v>
      </c>
      <c r="E23" s="116">
        <v>-123040</v>
      </c>
      <c r="F23" s="116">
        <v>-139564.8</v>
      </c>
      <c r="G23" s="112">
        <f t="shared" si="0"/>
        <v>1.1343042912873862</v>
      </c>
    </row>
    <row r="24" spans="1:7" ht="27" customHeight="1">
      <c r="A24" s="111">
        <v>10</v>
      </c>
      <c r="B24" s="209"/>
      <c r="C24" s="211" t="s">
        <v>50</v>
      </c>
      <c r="D24" s="212">
        <f>SUM(D25:D63)</f>
        <v>306687520</v>
      </c>
      <c r="E24" s="212">
        <f>SUM(E25:E63)</f>
        <v>306687520</v>
      </c>
      <c r="F24" s="212">
        <f>SUM(F25:F63)</f>
        <v>316606934.78</v>
      </c>
      <c r="G24" s="112">
        <f t="shared" si="0"/>
        <v>1.032343718388019</v>
      </c>
    </row>
    <row r="25" spans="1:7" ht="93" customHeight="1">
      <c r="A25" s="111">
        <v>11</v>
      </c>
      <c r="B25" s="115" t="s">
        <v>25</v>
      </c>
      <c r="C25" s="213" t="s">
        <v>277</v>
      </c>
      <c r="D25" s="116">
        <v>297000000</v>
      </c>
      <c r="E25" s="116">
        <v>297000000</v>
      </c>
      <c r="F25" s="116">
        <v>306867006.62</v>
      </c>
      <c r="G25" s="112">
        <f t="shared" si="0"/>
        <v>1.0332222445117845</v>
      </c>
    </row>
    <row r="26" spans="1:7" ht="83.25" customHeight="1">
      <c r="A26" s="111">
        <v>12</v>
      </c>
      <c r="B26" s="115" t="s">
        <v>278</v>
      </c>
      <c r="C26" s="213" t="s">
        <v>279</v>
      </c>
      <c r="D26" s="116">
        <v>584000</v>
      </c>
      <c r="E26" s="116">
        <v>584000</v>
      </c>
      <c r="F26" s="116">
        <v>584313.87</v>
      </c>
      <c r="G26" s="112">
        <f t="shared" si="0"/>
        <v>1.000537448630137</v>
      </c>
    </row>
    <row r="27" spans="1:7" ht="82.5" customHeight="1">
      <c r="A27" s="111">
        <v>13</v>
      </c>
      <c r="B27" s="115" t="s">
        <v>280</v>
      </c>
      <c r="C27" s="213" t="s">
        <v>281</v>
      </c>
      <c r="D27" s="116">
        <v>0</v>
      </c>
      <c r="E27" s="116">
        <v>0</v>
      </c>
      <c r="F27" s="116">
        <v>1468.34</v>
      </c>
      <c r="G27" s="112">
        <v>0</v>
      </c>
    </row>
    <row r="28" spans="1:7" ht="97.5" customHeight="1">
      <c r="A28" s="111">
        <v>14</v>
      </c>
      <c r="B28" s="115" t="s">
        <v>26</v>
      </c>
      <c r="C28" s="113" t="s">
        <v>282</v>
      </c>
      <c r="D28" s="116">
        <v>784500</v>
      </c>
      <c r="E28" s="116">
        <v>784500</v>
      </c>
      <c r="F28" s="116">
        <v>1022103.11</v>
      </c>
      <c r="G28" s="112">
        <f aca="true" t="shared" si="1" ref="G28:G39">F28/D28</f>
        <v>1.3028720331421286</v>
      </c>
    </row>
    <row r="29" spans="1:7" ht="133.5" customHeight="1">
      <c r="A29" s="111">
        <v>15</v>
      </c>
      <c r="B29" s="115" t="s">
        <v>27</v>
      </c>
      <c r="C29" s="213" t="s">
        <v>283</v>
      </c>
      <c r="D29" s="116">
        <v>700000</v>
      </c>
      <c r="E29" s="116">
        <v>700000</v>
      </c>
      <c r="F29" s="116">
        <v>663763.74</v>
      </c>
      <c r="G29" s="112">
        <f t="shared" si="1"/>
        <v>0.9482339142857142</v>
      </c>
    </row>
    <row r="30" spans="1:7" ht="104.25" customHeight="1">
      <c r="A30" s="111">
        <v>16</v>
      </c>
      <c r="B30" s="115" t="s">
        <v>284</v>
      </c>
      <c r="C30" s="213" t="s">
        <v>285</v>
      </c>
      <c r="D30" s="116">
        <v>132300</v>
      </c>
      <c r="E30" s="116">
        <v>132300</v>
      </c>
      <c r="F30" s="116">
        <v>132298.77</v>
      </c>
      <c r="G30" s="112">
        <f t="shared" si="1"/>
        <v>0.9999907029478458</v>
      </c>
    </row>
    <row r="31" spans="1:7" ht="119.25" customHeight="1">
      <c r="A31" s="111">
        <v>18</v>
      </c>
      <c r="B31" s="115" t="s">
        <v>28</v>
      </c>
      <c r="C31" s="213" t="s">
        <v>286</v>
      </c>
      <c r="D31" s="116">
        <v>129600</v>
      </c>
      <c r="E31" s="116">
        <v>129600</v>
      </c>
      <c r="F31" s="116">
        <v>129602.57</v>
      </c>
      <c r="G31" s="112">
        <f t="shared" si="1"/>
        <v>1.0000198302469137</v>
      </c>
    </row>
    <row r="32" spans="1:7" ht="66.75" customHeight="1">
      <c r="A32" s="111">
        <v>19</v>
      </c>
      <c r="B32" s="115" t="s">
        <v>29</v>
      </c>
      <c r="C32" s="213" t="s">
        <v>287</v>
      </c>
      <c r="D32" s="116">
        <v>534000</v>
      </c>
      <c r="E32" s="116">
        <v>534000</v>
      </c>
      <c r="F32" s="116">
        <v>471406.04</v>
      </c>
      <c r="G32" s="112">
        <f t="shared" si="1"/>
        <v>0.8827828464419475</v>
      </c>
    </row>
    <row r="33" spans="1:7" ht="55.5" customHeight="1">
      <c r="A33" s="111">
        <v>20</v>
      </c>
      <c r="B33" s="115" t="s">
        <v>288</v>
      </c>
      <c r="C33" s="213" t="s">
        <v>289</v>
      </c>
      <c r="D33" s="116">
        <v>460</v>
      </c>
      <c r="E33" s="116">
        <v>460</v>
      </c>
      <c r="F33" s="116">
        <v>459.87</v>
      </c>
      <c r="G33" s="112">
        <f t="shared" si="1"/>
        <v>0.9997173913043479</v>
      </c>
    </row>
    <row r="34" spans="1:7" ht="55.5" customHeight="1">
      <c r="A34" s="111">
        <v>21</v>
      </c>
      <c r="B34" s="115" t="s">
        <v>891</v>
      </c>
      <c r="C34" s="213" t="s">
        <v>892</v>
      </c>
      <c r="D34" s="116">
        <v>1000</v>
      </c>
      <c r="E34" s="116">
        <v>1000</v>
      </c>
      <c r="F34" s="116">
        <v>970</v>
      </c>
      <c r="G34" s="112">
        <f t="shared" si="1"/>
        <v>0.97</v>
      </c>
    </row>
    <row r="35" spans="1:7" ht="71.25" customHeight="1">
      <c r="A35" s="111">
        <v>22</v>
      </c>
      <c r="B35" s="115" t="s">
        <v>30</v>
      </c>
      <c r="C35" s="213" t="s">
        <v>290</v>
      </c>
      <c r="D35" s="116">
        <v>77350</v>
      </c>
      <c r="E35" s="116">
        <v>77350</v>
      </c>
      <c r="F35" s="116">
        <v>78287.83</v>
      </c>
      <c r="G35" s="112">
        <f t="shared" si="1"/>
        <v>1.0121244990303815</v>
      </c>
    </row>
    <row r="36" spans="1:7" ht="117.75" customHeight="1">
      <c r="A36" s="111">
        <v>24</v>
      </c>
      <c r="B36" s="115" t="s">
        <v>31</v>
      </c>
      <c r="C36" s="213" t="s">
        <v>291</v>
      </c>
      <c r="D36" s="116">
        <v>170000</v>
      </c>
      <c r="E36" s="116">
        <v>170000</v>
      </c>
      <c r="F36" s="116">
        <v>170184</v>
      </c>
      <c r="G36" s="112">
        <f t="shared" si="1"/>
        <v>1.0010823529411765</v>
      </c>
    </row>
    <row r="37" spans="1:7" ht="51.75" customHeight="1">
      <c r="A37" s="111">
        <v>25</v>
      </c>
      <c r="B37" s="115" t="s">
        <v>32</v>
      </c>
      <c r="C37" s="113" t="s">
        <v>292</v>
      </c>
      <c r="D37" s="116">
        <v>2550000</v>
      </c>
      <c r="E37" s="116">
        <v>2550000</v>
      </c>
      <c r="F37" s="116">
        <v>2477510.35</v>
      </c>
      <c r="G37" s="112">
        <f t="shared" si="1"/>
        <v>0.9715726862745099</v>
      </c>
    </row>
    <row r="38" spans="1:7" ht="26.25" customHeight="1">
      <c r="A38" s="111">
        <v>26</v>
      </c>
      <c r="B38" s="115" t="s">
        <v>293</v>
      </c>
      <c r="C38" s="113" t="s">
        <v>294</v>
      </c>
      <c r="D38" s="116">
        <v>6300</v>
      </c>
      <c r="E38" s="116">
        <v>6300</v>
      </c>
      <c r="F38" s="116">
        <v>6642.26</v>
      </c>
      <c r="G38" s="112">
        <f t="shared" si="1"/>
        <v>1.0543269841269842</v>
      </c>
    </row>
    <row r="39" spans="1:7" ht="54" customHeight="1">
      <c r="A39" s="111">
        <v>27</v>
      </c>
      <c r="B39" s="115" t="s">
        <v>33</v>
      </c>
      <c r="C39" s="113" t="s">
        <v>295</v>
      </c>
      <c r="D39" s="116">
        <v>41150</v>
      </c>
      <c r="E39" s="116">
        <v>41150</v>
      </c>
      <c r="F39" s="116">
        <v>45731.02</v>
      </c>
      <c r="G39" s="112">
        <f t="shared" si="1"/>
        <v>1.1113249088699877</v>
      </c>
    </row>
    <row r="40" spans="1:7" ht="67.5" customHeight="1">
      <c r="A40" s="111">
        <v>28</v>
      </c>
      <c r="B40" s="115" t="s">
        <v>34</v>
      </c>
      <c r="C40" s="113" t="s">
        <v>296</v>
      </c>
      <c r="D40" s="116">
        <v>1000</v>
      </c>
      <c r="E40" s="116">
        <v>1000</v>
      </c>
      <c r="F40" s="116">
        <v>970.7</v>
      </c>
      <c r="G40" s="112">
        <v>0</v>
      </c>
    </row>
    <row r="41" spans="1:7" ht="64.5" customHeight="1">
      <c r="A41" s="111">
        <v>30</v>
      </c>
      <c r="B41" s="115" t="s">
        <v>35</v>
      </c>
      <c r="C41" s="113" t="s">
        <v>297</v>
      </c>
      <c r="D41" s="116">
        <v>150</v>
      </c>
      <c r="E41" s="116">
        <v>150</v>
      </c>
      <c r="F41" s="116">
        <v>141.3</v>
      </c>
      <c r="G41" s="112">
        <f>F41/D41</f>
        <v>0.9420000000000001</v>
      </c>
    </row>
    <row r="42" spans="1:7" ht="43.5" customHeight="1">
      <c r="A42" s="111">
        <v>32</v>
      </c>
      <c r="B42" s="115" t="s">
        <v>36</v>
      </c>
      <c r="C42" s="113" t="s">
        <v>298</v>
      </c>
      <c r="D42" s="116">
        <v>2467200</v>
      </c>
      <c r="E42" s="116">
        <v>2467200</v>
      </c>
      <c r="F42" s="116">
        <v>2467177.49</v>
      </c>
      <c r="G42" s="112">
        <f>F42/D42</f>
        <v>0.999990876297017</v>
      </c>
    </row>
    <row r="43" spans="1:7" ht="27.75" customHeight="1">
      <c r="A43" s="111">
        <v>33</v>
      </c>
      <c r="B43" s="115" t="s">
        <v>299</v>
      </c>
      <c r="C43" s="113" t="s">
        <v>300</v>
      </c>
      <c r="D43" s="116">
        <v>1000</v>
      </c>
      <c r="E43" s="116">
        <v>1000</v>
      </c>
      <c r="F43" s="116">
        <v>736.2</v>
      </c>
      <c r="G43" s="112">
        <f>F43/D43</f>
        <v>0.7362000000000001</v>
      </c>
    </row>
    <row r="44" spans="1:7" ht="41.25" customHeight="1">
      <c r="A44" s="111">
        <v>34</v>
      </c>
      <c r="B44" s="115" t="s">
        <v>37</v>
      </c>
      <c r="C44" s="113" t="s">
        <v>301</v>
      </c>
      <c r="D44" s="116">
        <v>1400</v>
      </c>
      <c r="E44" s="116">
        <v>1400</v>
      </c>
      <c r="F44" s="116">
        <v>2800</v>
      </c>
      <c r="G44" s="112">
        <f>F44/D44</f>
        <v>2</v>
      </c>
    </row>
    <row r="45" spans="1:7" ht="40.5" customHeight="1">
      <c r="A45" s="111">
        <v>35</v>
      </c>
      <c r="B45" s="115" t="s">
        <v>893</v>
      </c>
      <c r="C45" s="113" t="s">
        <v>894</v>
      </c>
      <c r="D45" s="116">
        <v>0</v>
      </c>
      <c r="E45" s="116">
        <v>0</v>
      </c>
      <c r="F45" s="116">
        <v>8.32</v>
      </c>
      <c r="G45" s="112">
        <v>0</v>
      </c>
    </row>
    <row r="46" spans="1:7" ht="58.5" customHeight="1">
      <c r="A46" s="111">
        <v>36</v>
      </c>
      <c r="B46" s="115" t="s">
        <v>154</v>
      </c>
      <c r="C46" s="113" t="s">
        <v>302</v>
      </c>
      <c r="D46" s="116">
        <v>61000</v>
      </c>
      <c r="E46" s="116">
        <v>61000</v>
      </c>
      <c r="F46" s="116">
        <v>63882</v>
      </c>
      <c r="G46" s="112">
        <f>F46/D46</f>
        <v>1.0472459016393443</v>
      </c>
    </row>
    <row r="47" spans="1:7" ht="58.5" customHeight="1">
      <c r="A47" s="111"/>
      <c r="B47" s="115" t="s">
        <v>895</v>
      </c>
      <c r="C47" s="113" t="s">
        <v>896</v>
      </c>
      <c r="D47" s="116">
        <v>910000</v>
      </c>
      <c r="E47" s="116">
        <v>910000</v>
      </c>
      <c r="F47" s="116">
        <v>894701.34</v>
      </c>
      <c r="G47" s="112">
        <f>F47/D47</f>
        <v>0.9831882857142856</v>
      </c>
    </row>
    <row r="48" spans="1:7" ht="42" customHeight="1">
      <c r="A48" s="111"/>
      <c r="B48" s="115" t="s">
        <v>897</v>
      </c>
      <c r="C48" s="113" t="s">
        <v>898</v>
      </c>
      <c r="D48" s="116">
        <v>9500</v>
      </c>
      <c r="E48" s="116">
        <v>9500</v>
      </c>
      <c r="F48" s="116">
        <v>9432.51</v>
      </c>
      <c r="G48" s="112">
        <f>F48/D48</f>
        <v>0.9928957894736843</v>
      </c>
    </row>
    <row r="49" spans="1:7" ht="58.5" customHeight="1">
      <c r="A49" s="111"/>
      <c r="B49" s="115" t="s">
        <v>899</v>
      </c>
      <c r="C49" s="113" t="s">
        <v>900</v>
      </c>
      <c r="D49" s="116">
        <v>2060</v>
      </c>
      <c r="E49" s="116">
        <v>2060</v>
      </c>
      <c r="F49" s="116">
        <v>2208.46</v>
      </c>
      <c r="G49" s="112">
        <f>F49/D49</f>
        <v>1.0720679611650485</v>
      </c>
    </row>
    <row r="50" spans="1:7" ht="41.25" customHeight="1">
      <c r="A50" s="111"/>
      <c r="B50" s="115" t="s">
        <v>901</v>
      </c>
      <c r="C50" s="113" t="s">
        <v>902</v>
      </c>
      <c r="D50" s="116">
        <v>0</v>
      </c>
      <c r="E50" s="116">
        <v>0</v>
      </c>
      <c r="F50" s="116">
        <v>0.01</v>
      </c>
      <c r="G50" s="112">
        <v>0</v>
      </c>
    </row>
    <row r="51" spans="1:7" ht="73.5" customHeight="1">
      <c r="A51" s="111"/>
      <c r="B51" s="115" t="s">
        <v>903</v>
      </c>
      <c r="C51" s="113" t="s">
        <v>904</v>
      </c>
      <c r="D51" s="116">
        <v>0</v>
      </c>
      <c r="E51" s="116">
        <v>0</v>
      </c>
      <c r="F51" s="116">
        <v>-433.54</v>
      </c>
      <c r="G51" s="112">
        <v>0</v>
      </c>
    </row>
    <row r="52" spans="1:7" ht="58.5" customHeight="1">
      <c r="A52" s="111"/>
      <c r="B52" s="115" t="s">
        <v>905</v>
      </c>
      <c r="C52" s="113" t="s">
        <v>906</v>
      </c>
      <c r="D52" s="116">
        <v>0</v>
      </c>
      <c r="E52" s="116">
        <v>0</v>
      </c>
      <c r="F52" s="116">
        <v>20.97</v>
      </c>
      <c r="G52" s="112">
        <v>0</v>
      </c>
    </row>
    <row r="53" spans="1:7" ht="69.75" customHeight="1">
      <c r="A53" s="111"/>
      <c r="B53" s="115" t="s">
        <v>907</v>
      </c>
      <c r="C53" s="113" t="s">
        <v>908</v>
      </c>
      <c r="D53" s="116">
        <v>0</v>
      </c>
      <c r="E53" s="116">
        <v>0</v>
      </c>
      <c r="F53" s="116">
        <v>148.5</v>
      </c>
      <c r="G53" s="112">
        <v>0</v>
      </c>
    </row>
    <row r="54" spans="1:7" ht="66.75" customHeight="1">
      <c r="A54" s="111"/>
      <c r="B54" s="115" t="s">
        <v>909</v>
      </c>
      <c r="C54" s="113" t="s">
        <v>910</v>
      </c>
      <c r="D54" s="116">
        <v>330000</v>
      </c>
      <c r="E54" s="116">
        <v>330000</v>
      </c>
      <c r="F54" s="116">
        <v>318099.75</v>
      </c>
      <c r="G54" s="112">
        <f>F54/D54</f>
        <v>0.9639386363636364</v>
      </c>
    </row>
    <row r="55" spans="1:7" ht="44.25" customHeight="1">
      <c r="A55" s="111"/>
      <c r="B55" s="115" t="s">
        <v>911</v>
      </c>
      <c r="C55" s="113" t="s">
        <v>912</v>
      </c>
      <c r="D55" s="116">
        <v>7150</v>
      </c>
      <c r="E55" s="116">
        <v>7150</v>
      </c>
      <c r="F55" s="116">
        <v>7154.52</v>
      </c>
      <c r="G55" s="112">
        <f>F55/D55</f>
        <v>1.000632167832168</v>
      </c>
    </row>
    <row r="56" spans="1:7" ht="66.75" customHeight="1">
      <c r="A56" s="111"/>
      <c r="B56" s="115" t="s">
        <v>913</v>
      </c>
      <c r="C56" s="113" t="s">
        <v>914</v>
      </c>
      <c r="D56" s="116">
        <v>1490</v>
      </c>
      <c r="E56" s="116">
        <v>1490</v>
      </c>
      <c r="F56" s="116">
        <v>1483.8</v>
      </c>
      <c r="G56" s="112">
        <f>F56/D56</f>
        <v>0.9958389261744967</v>
      </c>
    </row>
    <row r="57" spans="1:7" ht="82.5" customHeight="1">
      <c r="A57" s="111"/>
      <c r="B57" s="115" t="s">
        <v>915</v>
      </c>
      <c r="C57" s="113" t="s">
        <v>916</v>
      </c>
      <c r="D57" s="116">
        <v>0</v>
      </c>
      <c r="E57" s="116">
        <v>0</v>
      </c>
      <c r="F57" s="116">
        <v>-494.77</v>
      </c>
      <c r="G57" s="112">
        <v>0</v>
      </c>
    </row>
    <row r="58" spans="1:7" ht="58.5" customHeight="1">
      <c r="A58" s="111"/>
      <c r="B58" s="115" t="s">
        <v>917</v>
      </c>
      <c r="C58" s="113" t="s">
        <v>918</v>
      </c>
      <c r="D58" s="116">
        <v>180000</v>
      </c>
      <c r="E58" s="116">
        <v>180000</v>
      </c>
      <c r="F58" s="116">
        <v>178544.43</v>
      </c>
      <c r="G58" s="112">
        <f>F58/D58</f>
        <v>0.9919135</v>
      </c>
    </row>
    <row r="59" spans="1:7" ht="32.25" customHeight="1">
      <c r="A59" s="111"/>
      <c r="B59" s="115" t="s">
        <v>919</v>
      </c>
      <c r="C59" s="113" t="s">
        <v>920</v>
      </c>
      <c r="D59" s="116">
        <v>760</v>
      </c>
      <c r="E59" s="116">
        <v>760</v>
      </c>
      <c r="F59" s="116">
        <v>751.23</v>
      </c>
      <c r="G59" s="112">
        <f>F59/D59</f>
        <v>0.9884605263157895</v>
      </c>
    </row>
    <row r="60" spans="1:7" ht="90.75" customHeight="1">
      <c r="A60" s="111">
        <v>39</v>
      </c>
      <c r="B60" s="115" t="s">
        <v>303</v>
      </c>
      <c r="C60" s="113" t="s">
        <v>304</v>
      </c>
      <c r="D60" s="116">
        <v>0</v>
      </c>
      <c r="E60" s="116">
        <v>0</v>
      </c>
      <c r="F60" s="116">
        <v>435.01</v>
      </c>
      <c r="G60" s="112">
        <v>0</v>
      </c>
    </row>
    <row r="61" spans="1:7" ht="57" customHeight="1">
      <c r="A61" s="111">
        <v>40</v>
      </c>
      <c r="B61" s="115" t="s">
        <v>38</v>
      </c>
      <c r="C61" s="113" t="s">
        <v>305</v>
      </c>
      <c r="D61" s="116">
        <v>0</v>
      </c>
      <c r="E61" s="116" t="s">
        <v>51</v>
      </c>
      <c r="F61" s="116">
        <v>2672</v>
      </c>
      <c r="G61" s="112">
        <v>0</v>
      </c>
    </row>
    <row r="62" spans="1:7" ht="43.5" customHeight="1">
      <c r="A62" s="111"/>
      <c r="B62" s="115" t="s">
        <v>306</v>
      </c>
      <c r="C62" s="113" t="s">
        <v>307</v>
      </c>
      <c r="D62" s="116">
        <v>0</v>
      </c>
      <c r="E62" s="116">
        <v>0</v>
      </c>
      <c r="F62" s="116">
        <v>13.36</v>
      </c>
      <c r="G62" s="112">
        <v>0</v>
      </c>
    </row>
    <row r="63" spans="1:7" ht="71.25" customHeight="1">
      <c r="A63" s="111">
        <v>41</v>
      </c>
      <c r="B63" s="115" t="s">
        <v>921</v>
      </c>
      <c r="C63" s="113" t="s">
        <v>922</v>
      </c>
      <c r="D63" s="116">
        <v>4150</v>
      </c>
      <c r="E63" s="116">
        <v>4150</v>
      </c>
      <c r="F63" s="116">
        <v>4732.8</v>
      </c>
      <c r="G63" s="112">
        <f aca="true" t="shared" si="2" ref="G63:G95">F63/D63</f>
        <v>1.140433734939759</v>
      </c>
    </row>
    <row r="64" spans="1:8" ht="30" customHeight="1">
      <c r="A64" s="111">
        <v>42</v>
      </c>
      <c r="B64" s="115"/>
      <c r="C64" s="211" t="s">
        <v>147</v>
      </c>
      <c r="D64" s="212">
        <f>SUM(D65:D96)</f>
        <v>389852340</v>
      </c>
      <c r="E64" s="212">
        <f>SUM(E65:E96)</f>
        <v>389851840</v>
      </c>
      <c r="F64" s="212">
        <f>SUM(F65:F96)</f>
        <v>378396231.63</v>
      </c>
      <c r="G64" s="112">
        <f t="shared" si="2"/>
        <v>0.970614237251981</v>
      </c>
      <c r="H64" s="114"/>
    </row>
    <row r="65" spans="1:7" ht="66" customHeight="1">
      <c r="A65" s="111">
        <v>43</v>
      </c>
      <c r="B65" s="115" t="s">
        <v>39</v>
      </c>
      <c r="C65" s="213" t="s">
        <v>21</v>
      </c>
      <c r="D65" s="116">
        <v>2270000</v>
      </c>
      <c r="E65" s="116">
        <v>2270000</v>
      </c>
      <c r="F65" s="116">
        <v>2478123.97</v>
      </c>
      <c r="G65" s="112">
        <f t="shared" si="2"/>
        <v>1.0916845682819385</v>
      </c>
    </row>
    <row r="66" spans="1:7" ht="40.5" customHeight="1">
      <c r="A66" s="111">
        <v>44</v>
      </c>
      <c r="B66" s="115" t="s">
        <v>244</v>
      </c>
      <c r="C66" s="113" t="s">
        <v>245</v>
      </c>
      <c r="D66" s="116">
        <v>683560</v>
      </c>
      <c r="E66" s="116">
        <v>683560</v>
      </c>
      <c r="F66" s="116">
        <v>662550.35</v>
      </c>
      <c r="G66" s="112">
        <f t="shared" si="2"/>
        <v>0.9692643659664111</v>
      </c>
    </row>
    <row r="67" spans="1:7" ht="56.25" customHeight="1">
      <c r="A67" s="111">
        <v>45</v>
      </c>
      <c r="B67" s="115" t="s">
        <v>5</v>
      </c>
      <c r="C67" s="113" t="s">
        <v>148</v>
      </c>
      <c r="D67" s="116">
        <v>574510</v>
      </c>
      <c r="E67" s="116">
        <v>574510</v>
      </c>
      <c r="F67" s="116">
        <v>574510</v>
      </c>
      <c r="G67" s="112">
        <f t="shared" si="2"/>
        <v>1</v>
      </c>
    </row>
    <row r="68" spans="1:7" ht="29.25" customHeight="1">
      <c r="A68" s="111"/>
      <c r="B68" s="115" t="s">
        <v>923</v>
      </c>
      <c r="C68" s="113" t="s">
        <v>93</v>
      </c>
      <c r="D68" s="116">
        <v>19500</v>
      </c>
      <c r="E68" s="116">
        <v>19500</v>
      </c>
      <c r="F68" s="116">
        <v>19501.88</v>
      </c>
      <c r="G68" s="112">
        <f t="shared" si="2"/>
        <v>1.0000964102564103</v>
      </c>
    </row>
    <row r="69" spans="1:7" ht="83.25" customHeight="1">
      <c r="A69" s="111">
        <v>47</v>
      </c>
      <c r="B69" s="115" t="s">
        <v>308</v>
      </c>
      <c r="C69" s="213" t="s">
        <v>309</v>
      </c>
      <c r="D69" s="116">
        <v>56100</v>
      </c>
      <c r="E69" s="116">
        <v>56100</v>
      </c>
      <c r="F69" s="116">
        <v>56093.8</v>
      </c>
      <c r="G69" s="112">
        <f t="shared" si="2"/>
        <v>0.9998894830659537</v>
      </c>
    </row>
    <row r="70" spans="1:7" ht="95.25" customHeight="1">
      <c r="A70" s="111">
        <v>48</v>
      </c>
      <c r="B70" s="115" t="s">
        <v>246</v>
      </c>
      <c r="C70" s="213" t="s">
        <v>310</v>
      </c>
      <c r="D70" s="116">
        <v>81530</v>
      </c>
      <c r="E70" s="116">
        <v>81530</v>
      </c>
      <c r="F70" s="116">
        <v>81525.42</v>
      </c>
      <c r="G70" s="112">
        <f t="shared" si="2"/>
        <v>0.9999438243591315</v>
      </c>
    </row>
    <row r="71" spans="1:7" ht="43.5" customHeight="1">
      <c r="A71" s="111">
        <v>49</v>
      </c>
      <c r="B71" s="115" t="s">
        <v>6</v>
      </c>
      <c r="C71" s="113" t="s">
        <v>149</v>
      </c>
      <c r="D71" s="116">
        <v>1155000</v>
      </c>
      <c r="E71" s="116">
        <v>1155000</v>
      </c>
      <c r="F71" s="116">
        <v>1323604.38</v>
      </c>
      <c r="G71" s="112">
        <f t="shared" si="2"/>
        <v>1.145977818181818</v>
      </c>
    </row>
    <row r="72" spans="1:7" ht="69.75" customHeight="1">
      <c r="A72" s="111">
        <v>50</v>
      </c>
      <c r="B72" s="115" t="s">
        <v>924</v>
      </c>
      <c r="C72" s="113" t="s">
        <v>925</v>
      </c>
      <c r="D72" s="116">
        <v>52700</v>
      </c>
      <c r="E72" s="116">
        <v>52700</v>
      </c>
      <c r="F72" s="116">
        <v>52700</v>
      </c>
      <c r="G72" s="112">
        <f t="shared" si="2"/>
        <v>1</v>
      </c>
    </row>
    <row r="73" spans="1:7" ht="57" customHeight="1">
      <c r="A73" s="111">
        <v>51</v>
      </c>
      <c r="B73" s="115" t="s">
        <v>311</v>
      </c>
      <c r="C73" s="113" t="s">
        <v>312</v>
      </c>
      <c r="D73" s="116">
        <v>8500</v>
      </c>
      <c r="E73" s="116">
        <v>8500</v>
      </c>
      <c r="F73" s="116">
        <v>10000</v>
      </c>
      <c r="G73" s="112">
        <f t="shared" si="2"/>
        <v>1.1764705882352942</v>
      </c>
    </row>
    <row r="74" spans="1:7" ht="43.5" customHeight="1">
      <c r="A74" s="111">
        <v>52</v>
      </c>
      <c r="B74" s="115" t="s">
        <v>8</v>
      </c>
      <c r="C74" s="113" t="s">
        <v>47</v>
      </c>
      <c r="D74" s="116">
        <v>154910</v>
      </c>
      <c r="E74" s="116">
        <v>154910</v>
      </c>
      <c r="F74" s="116">
        <v>185776.99</v>
      </c>
      <c r="G74" s="112">
        <f t="shared" si="2"/>
        <v>1.1992575689109806</v>
      </c>
    </row>
    <row r="75" spans="1:7" ht="29.25" customHeight="1">
      <c r="A75" s="111">
        <v>55</v>
      </c>
      <c r="B75" s="115" t="s">
        <v>9</v>
      </c>
      <c r="C75" s="113" t="s">
        <v>150</v>
      </c>
      <c r="D75" s="116">
        <v>132261000</v>
      </c>
      <c r="E75" s="116">
        <v>132261000</v>
      </c>
      <c r="F75" s="116">
        <v>132261000</v>
      </c>
      <c r="G75" s="112">
        <f t="shared" si="2"/>
        <v>1</v>
      </c>
    </row>
    <row r="76" spans="1:7" ht="81.75" customHeight="1">
      <c r="A76" s="111">
        <v>57</v>
      </c>
      <c r="B76" s="115" t="s">
        <v>313</v>
      </c>
      <c r="C76" s="113" t="s">
        <v>314</v>
      </c>
      <c r="D76" s="116">
        <v>787300</v>
      </c>
      <c r="E76" s="116">
        <v>787300</v>
      </c>
      <c r="F76" s="116">
        <v>787300</v>
      </c>
      <c r="G76" s="112">
        <f t="shared" si="2"/>
        <v>1</v>
      </c>
    </row>
    <row r="77" spans="1:7" ht="85.5" customHeight="1">
      <c r="A77" s="111">
        <v>58</v>
      </c>
      <c r="B77" s="115" t="s">
        <v>313</v>
      </c>
      <c r="C77" s="113" t="s">
        <v>315</v>
      </c>
      <c r="D77" s="116">
        <v>1451000</v>
      </c>
      <c r="E77" s="116">
        <v>1451000</v>
      </c>
      <c r="F77" s="116">
        <v>1451000</v>
      </c>
      <c r="G77" s="112">
        <f t="shared" si="2"/>
        <v>1</v>
      </c>
    </row>
    <row r="78" spans="1:7" ht="45" customHeight="1">
      <c r="A78" s="111">
        <v>60</v>
      </c>
      <c r="B78" s="115" t="s">
        <v>155</v>
      </c>
      <c r="C78" s="113" t="s">
        <v>316</v>
      </c>
      <c r="D78" s="116">
        <v>4607730</v>
      </c>
      <c r="E78" s="116">
        <v>4607730</v>
      </c>
      <c r="F78" s="116">
        <v>4607730</v>
      </c>
      <c r="G78" s="112">
        <f t="shared" si="2"/>
        <v>1</v>
      </c>
    </row>
    <row r="79" spans="1:7" ht="44.25" customHeight="1">
      <c r="A79" s="111">
        <v>61</v>
      </c>
      <c r="B79" s="115" t="s">
        <v>11</v>
      </c>
      <c r="C79" s="113" t="s">
        <v>151</v>
      </c>
      <c r="D79" s="116">
        <v>144666000</v>
      </c>
      <c r="E79" s="116">
        <v>144666000</v>
      </c>
      <c r="F79" s="116">
        <v>143132000</v>
      </c>
      <c r="G79" s="112">
        <f t="shared" si="2"/>
        <v>0.9893962644989147</v>
      </c>
    </row>
    <row r="80" spans="1:7" ht="32.25" customHeight="1">
      <c r="A80" s="111">
        <v>63</v>
      </c>
      <c r="B80" s="115" t="s">
        <v>13</v>
      </c>
      <c r="C80" s="113" t="s">
        <v>317</v>
      </c>
      <c r="D80" s="116">
        <v>10861000</v>
      </c>
      <c r="E80" s="116">
        <v>10861000</v>
      </c>
      <c r="F80" s="116">
        <v>6978600</v>
      </c>
      <c r="G80" s="112">
        <f t="shared" si="2"/>
        <v>0.6425375195654176</v>
      </c>
    </row>
    <row r="81" spans="1:7" ht="92.25" customHeight="1">
      <c r="A81" s="111"/>
      <c r="B81" s="115" t="s">
        <v>926</v>
      </c>
      <c r="C81" s="113" t="s">
        <v>927</v>
      </c>
      <c r="D81" s="116">
        <v>15800</v>
      </c>
      <c r="E81" s="116">
        <v>15800</v>
      </c>
      <c r="F81" s="116">
        <v>15800</v>
      </c>
      <c r="G81" s="112">
        <f t="shared" si="2"/>
        <v>1</v>
      </c>
    </row>
    <row r="82" spans="1:7" ht="42" customHeight="1">
      <c r="A82" s="111">
        <v>64</v>
      </c>
      <c r="B82" s="115" t="s">
        <v>14</v>
      </c>
      <c r="C82" s="113" t="s">
        <v>318</v>
      </c>
      <c r="D82" s="116">
        <v>1063000</v>
      </c>
      <c r="E82" s="116">
        <v>1063000</v>
      </c>
      <c r="F82" s="116">
        <v>1063000</v>
      </c>
      <c r="G82" s="112">
        <f t="shared" si="2"/>
        <v>1</v>
      </c>
    </row>
    <row r="83" spans="1:7" ht="54.75" customHeight="1">
      <c r="A83" s="111">
        <v>65</v>
      </c>
      <c r="B83" s="115" t="s">
        <v>15</v>
      </c>
      <c r="C83" s="113" t="s">
        <v>152</v>
      </c>
      <c r="D83" s="116">
        <v>9811000</v>
      </c>
      <c r="E83" s="116">
        <v>9811000</v>
      </c>
      <c r="F83" s="116">
        <v>9811000</v>
      </c>
      <c r="G83" s="112">
        <f t="shared" si="2"/>
        <v>1</v>
      </c>
    </row>
    <row r="84" spans="1:7" ht="65.25" customHeight="1">
      <c r="A84" s="111">
        <v>66</v>
      </c>
      <c r="B84" s="115" t="s">
        <v>16</v>
      </c>
      <c r="C84" s="113" t="s">
        <v>153</v>
      </c>
      <c r="D84" s="116">
        <v>289000</v>
      </c>
      <c r="E84" s="116">
        <v>289000</v>
      </c>
      <c r="F84" s="116">
        <v>73980</v>
      </c>
      <c r="G84" s="112">
        <f t="shared" si="2"/>
        <v>0.2559861591695502</v>
      </c>
    </row>
    <row r="85" spans="1:7" ht="57" customHeight="1">
      <c r="A85" s="111">
        <v>67</v>
      </c>
      <c r="B85" s="115" t="s">
        <v>16</v>
      </c>
      <c r="C85" s="113" t="s">
        <v>86</v>
      </c>
      <c r="D85" s="116">
        <v>59486000</v>
      </c>
      <c r="E85" s="116">
        <v>59486000</v>
      </c>
      <c r="F85" s="214">
        <v>57344383.84</v>
      </c>
      <c r="G85" s="112">
        <f t="shared" si="2"/>
        <v>0.9639979800289145</v>
      </c>
    </row>
    <row r="86" spans="1:7" ht="66" customHeight="1">
      <c r="A86" s="111">
        <v>68</v>
      </c>
      <c r="B86" s="115" t="s">
        <v>16</v>
      </c>
      <c r="C86" s="113" t="s">
        <v>87</v>
      </c>
      <c r="D86" s="116">
        <v>4720000</v>
      </c>
      <c r="E86" s="116">
        <v>4720000</v>
      </c>
      <c r="F86" s="116">
        <v>4720000</v>
      </c>
      <c r="G86" s="112">
        <f t="shared" si="2"/>
        <v>1</v>
      </c>
    </row>
    <row r="87" spans="1:7" ht="65.25" customHeight="1">
      <c r="A87" s="111">
        <v>69</v>
      </c>
      <c r="B87" s="115" t="s">
        <v>16</v>
      </c>
      <c r="C87" s="113" t="s">
        <v>88</v>
      </c>
      <c r="D87" s="116">
        <v>600</v>
      </c>
      <c r="E87" s="116">
        <v>600</v>
      </c>
      <c r="F87" s="116">
        <v>600</v>
      </c>
      <c r="G87" s="112">
        <f t="shared" si="2"/>
        <v>1</v>
      </c>
    </row>
    <row r="88" spans="1:7" ht="29.25" customHeight="1">
      <c r="A88" s="111">
        <v>70</v>
      </c>
      <c r="B88" s="115" t="s">
        <v>16</v>
      </c>
      <c r="C88" s="113" t="s">
        <v>89</v>
      </c>
      <c r="D88" s="116">
        <v>98300</v>
      </c>
      <c r="E88" s="116">
        <v>98300</v>
      </c>
      <c r="F88" s="116">
        <v>98300</v>
      </c>
      <c r="G88" s="112">
        <f t="shared" si="2"/>
        <v>1</v>
      </c>
    </row>
    <row r="89" spans="1:7" ht="57" customHeight="1">
      <c r="A89" s="111">
        <v>72</v>
      </c>
      <c r="B89" s="115" t="s">
        <v>16</v>
      </c>
      <c r="C89" s="113" t="s">
        <v>319</v>
      </c>
      <c r="D89" s="116">
        <v>662400</v>
      </c>
      <c r="E89" s="116">
        <v>662400</v>
      </c>
      <c r="F89" s="116">
        <v>388480</v>
      </c>
      <c r="G89" s="112">
        <f t="shared" si="2"/>
        <v>0.5864734299516908</v>
      </c>
    </row>
    <row r="90" spans="1:7" ht="54.75" customHeight="1">
      <c r="A90" s="111"/>
      <c r="B90" s="115" t="s">
        <v>16</v>
      </c>
      <c r="C90" s="215" t="s">
        <v>928</v>
      </c>
      <c r="D90" s="116">
        <v>500</v>
      </c>
      <c r="E90" s="116">
        <v>0</v>
      </c>
      <c r="F90" s="116">
        <v>0</v>
      </c>
      <c r="G90" s="112">
        <f t="shared" si="2"/>
        <v>0</v>
      </c>
    </row>
    <row r="91" spans="1:7" ht="44.25" customHeight="1">
      <c r="A91" s="111"/>
      <c r="B91" s="115" t="s">
        <v>929</v>
      </c>
      <c r="C91" s="215" t="s">
        <v>930</v>
      </c>
      <c r="D91" s="116">
        <v>977900</v>
      </c>
      <c r="E91" s="116">
        <v>977900</v>
      </c>
      <c r="F91" s="116">
        <v>831200</v>
      </c>
      <c r="G91" s="112">
        <f t="shared" si="2"/>
        <v>0.8499846610082831</v>
      </c>
    </row>
    <row r="92" spans="1:7" ht="104.25" customHeight="1">
      <c r="A92" s="111"/>
      <c r="B92" s="115" t="s">
        <v>18</v>
      </c>
      <c r="C92" s="215" t="s">
        <v>931</v>
      </c>
      <c r="D92" s="116">
        <v>5820000</v>
      </c>
      <c r="E92" s="116">
        <v>5820000</v>
      </c>
      <c r="F92" s="116">
        <v>5820000</v>
      </c>
      <c r="G92" s="112">
        <f t="shared" si="2"/>
        <v>1</v>
      </c>
    </row>
    <row r="93" spans="1:7" ht="72" customHeight="1">
      <c r="A93" s="111"/>
      <c r="B93" s="115" t="s">
        <v>18</v>
      </c>
      <c r="C93" s="215" t="s">
        <v>932</v>
      </c>
      <c r="D93" s="116">
        <v>3650000</v>
      </c>
      <c r="E93" s="116">
        <v>3650000</v>
      </c>
      <c r="F93" s="116">
        <v>0</v>
      </c>
      <c r="G93" s="112">
        <f t="shared" si="2"/>
        <v>0</v>
      </c>
    </row>
    <row r="94" spans="1:7" ht="85.5" customHeight="1">
      <c r="A94" s="111"/>
      <c r="B94" s="115" t="s">
        <v>18</v>
      </c>
      <c r="C94" s="215" t="s">
        <v>933</v>
      </c>
      <c r="D94" s="116">
        <v>400000</v>
      </c>
      <c r="E94" s="116">
        <v>400000</v>
      </c>
      <c r="F94" s="116">
        <v>400000</v>
      </c>
      <c r="G94" s="112">
        <f t="shared" si="2"/>
        <v>1</v>
      </c>
    </row>
    <row r="95" spans="1:7" ht="123" customHeight="1">
      <c r="A95" s="111">
        <v>73</v>
      </c>
      <c r="B95" s="115" t="s">
        <v>18</v>
      </c>
      <c r="C95" s="215" t="s">
        <v>934</v>
      </c>
      <c r="D95" s="116">
        <v>3167500</v>
      </c>
      <c r="E95" s="116">
        <v>3167500</v>
      </c>
      <c r="F95" s="116">
        <v>3167500</v>
      </c>
      <c r="G95" s="112">
        <f t="shared" si="2"/>
        <v>1</v>
      </c>
    </row>
    <row r="96" spans="1:7" ht="44.25" customHeight="1">
      <c r="A96" s="111">
        <v>74</v>
      </c>
      <c r="B96" s="115" t="s">
        <v>19</v>
      </c>
      <c r="C96" s="216" t="s">
        <v>90</v>
      </c>
      <c r="D96" s="116">
        <v>0</v>
      </c>
      <c r="E96" s="116">
        <v>0</v>
      </c>
      <c r="F96" s="116">
        <v>-29</v>
      </c>
      <c r="G96" s="112">
        <v>0</v>
      </c>
    </row>
    <row r="97" spans="1:7" ht="37.5" customHeight="1">
      <c r="A97" s="111">
        <v>75</v>
      </c>
      <c r="B97" s="209"/>
      <c r="C97" s="210" t="s">
        <v>91</v>
      </c>
      <c r="D97" s="207">
        <f>SUM(D98:D111)</f>
        <v>355750394</v>
      </c>
      <c r="E97" s="207">
        <f>SUM(E98:E111)</f>
        <v>355750394</v>
      </c>
      <c r="F97" s="207">
        <f>SUM(F98:F111)</f>
        <v>352247851.51</v>
      </c>
      <c r="G97" s="112">
        <f>F97/D97</f>
        <v>0.9901544944177911</v>
      </c>
    </row>
    <row r="98" spans="1:7" ht="30.75" customHeight="1">
      <c r="A98" s="111">
        <v>76</v>
      </c>
      <c r="B98" s="115" t="s">
        <v>130</v>
      </c>
      <c r="C98" s="113" t="s">
        <v>92</v>
      </c>
      <c r="D98" s="116">
        <v>25972310</v>
      </c>
      <c r="E98" s="116">
        <v>25972310</v>
      </c>
      <c r="F98" s="116">
        <v>26138479.51</v>
      </c>
      <c r="G98" s="112">
        <f>F98/D98</f>
        <v>1.0063979488154886</v>
      </c>
    </row>
    <row r="99" spans="1:7" ht="32.25" customHeight="1">
      <c r="A99" s="111">
        <v>77</v>
      </c>
      <c r="B99" s="115" t="s">
        <v>131</v>
      </c>
      <c r="C99" s="113" t="s">
        <v>93</v>
      </c>
      <c r="D99" s="116">
        <v>102130</v>
      </c>
      <c r="E99" s="116">
        <v>102130</v>
      </c>
      <c r="F99" s="116">
        <v>440387.67</v>
      </c>
      <c r="G99" s="112">
        <f>F99/D99</f>
        <v>4.312030451385489</v>
      </c>
    </row>
    <row r="100" spans="1:7" ht="30.75" customHeight="1">
      <c r="A100" s="111">
        <v>78</v>
      </c>
      <c r="B100" s="115" t="s">
        <v>247</v>
      </c>
      <c r="C100" s="113" t="s">
        <v>158</v>
      </c>
      <c r="D100" s="116">
        <v>0</v>
      </c>
      <c r="E100" s="116">
        <v>0</v>
      </c>
      <c r="F100" s="116">
        <v>600</v>
      </c>
      <c r="G100" s="112">
        <v>0</v>
      </c>
    </row>
    <row r="101" spans="1:7" ht="57" customHeight="1">
      <c r="A101" s="111">
        <v>80</v>
      </c>
      <c r="B101" s="115" t="s">
        <v>248</v>
      </c>
      <c r="C101" s="113" t="s">
        <v>249</v>
      </c>
      <c r="D101" s="116">
        <v>1098104</v>
      </c>
      <c r="E101" s="116">
        <v>1098104</v>
      </c>
      <c r="F101" s="116">
        <v>1098104</v>
      </c>
      <c r="G101" s="112">
        <f aca="true" t="shared" si="3" ref="G101:G110">F101/D101</f>
        <v>1</v>
      </c>
    </row>
    <row r="102" spans="1:7" ht="57" customHeight="1">
      <c r="A102" s="111"/>
      <c r="B102" s="115" t="s">
        <v>935</v>
      </c>
      <c r="C102" s="113" t="s">
        <v>936</v>
      </c>
      <c r="D102" s="116">
        <v>13216900</v>
      </c>
      <c r="E102" s="116">
        <v>13216900</v>
      </c>
      <c r="F102" s="116">
        <v>13216900</v>
      </c>
      <c r="G102" s="112">
        <f t="shared" si="3"/>
        <v>1</v>
      </c>
    </row>
    <row r="103" spans="1:7" ht="30.75" customHeight="1">
      <c r="A103" s="111">
        <v>81</v>
      </c>
      <c r="B103" s="115" t="s">
        <v>10</v>
      </c>
      <c r="C103" s="113" t="s">
        <v>94</v>
      </c>
      <c r="D103" s="116">
        <v>14941000</v>
      </c>
      <c r="E103" s="116">
        <v>14941000</v>
      </c>
      <c r="F103" s="116">
        <v>14941000</v>
      </c>
      <c r="G103" s="112">
        <f t="shared" si="3"/>
        <v>1</v>
      </c>
    </row>
    <row r="104" spans="1:7" ht="30.75" customHeight="1">
      <c r="A104" s="111">
        <v>82</v>
      </c>
      <c r="B104" s="115" t="s">
        <v>10</v>
      </c>
      <c r="C104" s="208" t="s">
        <v>95</v>
      </c>
      <c r="D104" s="116">
        <v>8241600</v>
      </c>
      <c r="E104" s="116">
        <v>8241600</v>
      </c>
      <c r="F104" s="116">
        <v>8241600</v>
      </c>
      <c r="G104" s="112">
        <f t="shared" si="3"/>
        <v>1</v>
      </c>
    </row>
    <row r="105" spans="1:7" ht="57" customHeight="1">
      <c r="A105" s="111"/>
      <c r="B105" s="115" t="s">
        <v>10</v>
      </c>
      <c r="C105" s="208" t="s">
        <v>937</v>
      </c>
      <c r="D105" s="116">
        <v>1341916</v>
      </c>
      <c r="E105" s="116">
        <v>1341916</v>
      </c>
      <c r="F105" s="116">
        <v>1341916</v>
      </c>
      <c r="G105" s="112">
        <f t="shared" si="3"/>
        <v>1</v>
      </c>
    </row>
    <row r="106" spans="1:7" ht="58.5" customHeight="1">
      <c r="A106" s="111"/>
      <c r="B106" s="115" t="s">
        <v>10</v>
      </c>
      <c r="C106" s="208" t="s">
        <v>938</v>
      </c>
      <c r="D106" s="116">
        <v>1500000</v>
      </c>
      <c r="E106" s="116">
        <v>1500000</v>
      </c>
      <c r="F106" s="116">
        <v>1500000</v>
      </c>
      <c r="G106" s="112">
        <f t="shared" si="3"/>
        <v>1</v>
      </c>
    </row>
    <row r="107" spans="1:7" ht="42.75" customHeight="1">
      <c r="A107" s="111">
        <v>83</v>
      </c>
      <c r="B107" s="115" t="s">
        <v>10</v>
      </c>
      <c r="C107" s="208" t="s">
        <v>939</v>
      </c>
      <c r="D107" s="116">
        <v>13818900</v>
      </c>
      <c r="E107" s="116">
        <v>13818900</v>
      </c>
      <c r="F107" s="116">
        <v>13818900</v>
      </c>
      <c r="G107" s="112">
        <f t="shared" si="3"/>
        <v>1</v>
      </c>
    </row>
    <row r="108" spans="1:7" ht="78.75" customHeight="1">
      <c r="A108" s="111">
        <v>84</v>
      </c>
      <c r="B108" s="115" t="s">
        <v>10</v>
      </c>
      <c r="C108" s="113" t="s">
        <v>940</v>
      </c>
      <c r="D108" s="116">
        <v>833334</v>
      </c>
      <c r="E108" s="116">
        <v>833334</v>
      </c>
      <c r="F108" s="116">
        <v>833334</v>
      </c>
      <c r="G108" s="112">
        <f t="shared" si="3"/>
        <v>1</v>
      </c>
    </row>
    <row r="109" spans="1:7" ht="160.5" customHeight="1">
      <c r="A109" s="111">
        <v>88</v>
      </c>
      <c r="B109" s="115" t="s">
        <v>17</v>
      </c>
      <c r="C109" s="213" t="s">
        <v>22</v>
      </c>
      <c r="D109" s="116">
        <v>159459200</v>
      </c>
      <c r="E109" s="116">
        <v>159459200</v>
      </c>
      <c r="F109" s="116">
        <v>159459200</v>
      </c>
      <c r="G109" s="112">
        <f t="shared" si="3"/>
        <v>1</v>
      </c>
    </row>
    <row r="110" spans="1:7" ht="58.5" customHeight="1">
      <c r="A110" s="111">
        <v>89</v>
      </c>
      <c r="B110" s="115" t="s">
        <v>17</v>
      </c>
      <c r="C110" s="216" t="s">
        <v>250</v>
      </c>
      <c r="D110" s="116">
        <v>115225000</v>
      </c>
      <c r="E110" s="116">
        <v>115225000</v>
      </c>
      <c r="F110" s="116">
        <v>115225000</v>
      </c>
      <c r="G110" s="112">
        <f t="shared" si="3"/>
        <v>1</v>
      </c>
    </row>
    <row r="111" spans="1:7" ht="45.75" customHeight="1">
      <c r="A111" s="111">
        <v>91</v>
      </c>
      <c r="B111" s="115" t="s">
        <v>20</v>
      </c>
      <c r="C111" s="215" t="s">
        <v>96</v>
      </c>
      <c r="D111" s="116">
        <v>0</v>
      </c>
      <c r="E111" s="116">
        <v>0</v>
      </c>
      <c r="F111" s="116">
        <v>-4007569.67</v>
      </c>
      <c r="G111" s="112">
        <v>0</v>
      </c>
    </row>
    <row r="112" spans="1:7" ht="45.75" customHeight="1">
      <c r="A112" s="111">
        <v>92</v>
      </c>
      <c r="B112" s="209"/>
      <c r="C112" s="210" t="s">
        <v>97</v>
      </c>
      <c r="D112" s="207">
        <f>SUM(D113:D122)</f>
        <v>18255910</v>
      </c>
      <c r="E112" s="207">
        <f>SUM(E113:E122)</f>
        <v>18255910</v>
      </c>
      <c r="F112" s="207">
        <f>SUM(F113:F122)</f>
        <v>18255910</v>
      </c>
      <c r="G112" s="112">
        <f aca="true" t="shared" si="4" ref="G112:G125">F112/D112</f>
        <v>1</v>
      </c>
    </row>
    <row r="113" spans="1:7" ht="42" customHeight="1">
      <c r="A113" s="111">
        <v>94</v>
      </c>
      <c r="B113" s="217" t="s">
        <v>251</v>
      </c>
      <c r="C113" s="218" t="s">
        <v>941</v>
      </c>
      <c r="D113" s="116">
        <v>940000</v>
      </c>
      <c r="E113" s="116">
        <v>940000</v>
      </c>
      <c r="F113" s="116">
        <v>940000</v>
      </c>
      <c r="G113" s="112">
        <f t="shared" si="4"/>
        <v>1</v>
      </c>
    </row>
    <row r="114" spans="1:7" ht="45.75" customHeight="1">
      <c r="A114" s="111">
        <v>95</v>
      </c>
      <c r="B114" s="217" t="s">
        <v>251</v>
      </c>
      <c r="C114" s="218" t="s">
        <v>942</v>
      </c>
      <c r="D114" s="116">
        <v>988500</v>
      </c>
      <c r="E114" s="116">
        <v>988500</v>
      </c>
      <c r="F114" s="116">
        <v>988500</v>
      </c>
      <c r="G114" s="112">
        <f t="shared" si="4"/>
        <v>1</v>
      </c>
    </row>
    <row r="115" spans="1:7" ht="44.25" customHeight="1">
      <c r="A115" s="111">
        <v>96</v>
      </c>
      <c r="B115" s="115" t="s">
        <v>943</v>
      </c>
      <c r="C115" s="216" t="s">
        <v>944</v>
      </c>
      <c r="D115" s="116">
        <v>15000000</v>
      </c>
      <c r="E115" s="116">
        <v>15000000</v>
      </c>
      <c r="F115" s="116">
        <v>15000000</v>
      </c>
      <c r="G115" s="112">
        <f t="shared" si="4"/>
        <v>1</v>
      </c>
    </row>
    <row r="116" spans="1:7" ht="27.75" customHeight="1">
      <c r="A116" s="111">
        <v>97</v>
      </c>
      <c r="B116" s="115" t="s">
        <v>12</v>
      </c>
      <c r="C116" s="216" t="s">
        <v>945</v>
      </c>
      <c r="D116" s="116">
        <v>189000</v>
      </c>
      <c r="E116" s="116">
        <v>189000</v>
      </c>
      <c r="F116" s="116">
        <v>189000</v>
      </c>
      <c r="G116" s="112">
        <f t="shared" si="4"/>
        <v>1</v>
      </c>
    </row>
    <row r="117" spans="1:7" ht="54" customHeight="1">
      <c r="A117" s="111">
        <v>98</v>
      </c>
      <c r="B117" s="115" t="s">
        <v>12</v>
      </c>
      <c r="C117" s="215" t="s">
        <v>946</v>
      </c>
      <c r="D117" s="116">
        <v>449900</v>
      </c>
      <c r="E117" s="116">
        <v>449900</v>
      </c>
      <c r="F117" s="116">
        <v>449900</v>
      </c>
      <c r="G117" s="112">
        <f t="shared" si="4"/>
        <v>1</v>
      </c>
    </row>
    <row r="118" spans="1:7" ht="30" customHeight="1">
      <c r="A118" s="111">
        <v>99</v>
      </c>
      <c r="B118" s="115" t="s">
        <v>12</v>
      </c>
      <c r="C118" s="215" t="s">
        <v>947</v>
      </c>
      <c r="D118" s="116">
        <v>118600</v>
      </c>
      <c r="E118" s="116">
        <v>118600</v>
      </c>
      <c r="F118" s="116">
        <v>118600</v>
      </c>
      <c r="G118" s="112">
        <f t="shared" si="4"/>
        <v>1</v>
      </c>
    </row>
    <row r="119" spans="1:7" ht="44.25" customHeight="1">
      <c r="A119" s="111"/>
      <c r="B119" s="219" t="s">
        <v>320</v>
      </c>
      <c r="C119" s="220" t="s">
        <v>948</v>
      </c>
      <c r="D119" s="221">
        <v>60500</v>
      </c>
      <c r="E119" s="221">
        <v>60500</v>
      </c>
      <c r="F119" s="116">
        <v>60500</v>
      </c>
      <c r="G119" s="112">
        <f t="shared" si="4"/>
        <v>1</v>
      </c>
    </row>
    <row r="120" spans="1:7" ht="72.75" customHeight="1">
      <c r="A120" s="111"/>
      <c r="B120" s="219" t="s">
        <v>949</v>
      </c>
      <c r="C120" s="220" t="s">
        <v>950</v>
      </c>
      <c r="D120" s="221">
        <v>359410</v>
      </c>
      <c r="E120" s="221">
        <v>359410</v>
      </c>
      <c r="F120" s="116">
        <v>359410</v>
      </c>
      <c r="G120" s="112">
        <f t="shared" si="4"/>
        <v>1</v>
      </c>
    </row>
    <row r="121" spans="1:7" ht="58.5" customHeight="1">
      <c r="A121" s="111"/>
      <c r="B121" s="219" t="s">
        <v>156</v>
      </c>
      <c r="C121" s="220" t="s">
        <v>321</v>
      </c>
      <c r="D121" s="221">
        <v>100000</v>
      </c>
      <c r="E121" s="221">
        <v>100000</v>
      </c>
      <c r="F121" s="116">
        <v>100000</v>
      </c>
      <c r="G121" s="112">
        <f t="shared" si="4"/>
        <v>1</v>
      </c>
    </row>
    <row r="122" spans="1:7" ht="57.75" customHeight="1">
      <c r="A122" s="111">
        <v>100</v>
      </c>
      <c r="B122" s="219" t="s">
        <v>157</v>
      </c>
      <c r="C122" s="220" t="s">
        <v>322</v>
      </c>
      <c r="D122" s="221">
        <v>50000</v>
      </c>
      <c r="E122" s="221">
        <v>50000</v>
      </c>
      <c r="F122" s="116">
        <v>50000</v>
      </c>
      <c r="G122" s="112">
        <f t="shared" si="4"/>
        <v>1</v>
      </c>
    </row>
    <row r="123" spans="1:7" ht="43.5" customHeight="1">
      <c r="A123" s="111">
        <v>101</v>
      </c>
      <c r="B123" s="222"/>
      <c r="C123" s="223" t="s">
        <v>252</v>
      </c>
      <c r="D123" s="224">
        <f>D124</f>
        <v>10500</v>
      </c>
      <c r="E123" s="224">
        <f>E124</f>
        <v>10500</v>
      </c>
      <c r="F123" s="224">
        <f>F124</f>
        <v>0</v>
      </c>
      <c r="G123" s="112">
        <f t="shared" si="4"/>
        <v>0</v>
      </c>
    </row>
    <row r="124" spans="1:7" ht="31.5" customHeight="1">
      <c r="A124" s="111">
        <v>102</v>
      </c>
      <c r="B124" s="115" t="s">
        <v>253</v>
      </c>
      <c r="C124" s="113" t="s">
        <v>254</v>
      </c>
      <c r="D124" s="225">
        <v>10500</v>
      </c>
      <c r="E124" s="225">
        <v>10500</v>
      </c>
      <c r="F124" s="116">
        <v>0</v>
      </c>
      <c r="G124" s="112">
        <f t="shared" si="4"/>
        <v>0</v>
      </c>
    </row>
    <row r="125" spans="1:7" ht="20.25" customHeight="1">
      <c r="A125" s="111">
        <v>103</v>
      </c>
      <c r="B125" s="226" t="s">
        <v>98</v>
      </c>
      <c r="C125" s="227"/>
      <c r="D125" s="228">
        <f>D15+D17+D19+D24+D64+D97+D112+D123</f>
        <v>1073491124</v>
      </c>
      <c r="E125" s="228">
        <f>E15+E17+E19+E24+E64+E97+E112+E123</f>
        <v>1073490624</v>
      </c>
      <c r="F125" s="228">
        <f>F15+F17+F19+F24+F64+F97+F112+F123</f>
        <v>1068596477.71</v>
      </c>
      <c r="G125" s="112">
        <f t="shared" si="4"/>
        <v>0.9954404408377764</v>
      </c>
    </row>
    <row r="126" spans="2:7" ht="12.75">
      <c r="B126" s="117"/>
      <c r="C126" s="117"/>
      <c r="D126" s="117"/>
      <c r="E126" s="117"/>
      <c r="F126" s="117"/>
      <c r="G126" s="117"/>
    </row>
  </sheetData>
  <sheetProtection/>
  <mergeCells count="16">
    <mergeCell ref="B125:C125"/>
    <mergeCell ref="B4:G4"/>
    <mergeCell ref="B5:G5"/>
    <mergeCell ref="B8:G8"/>
    <mergeCell ref="B9:F10"/>
    <mergeCell ref="B11:G11"/>
    <mergeCell ref="E7:G7"/>
    <mergeCell ref="B2:G2"/>
    <mergeCell ref="B3:G3"/>
    <mergeCell ref="A12:A13"/>
    <mergeCell ref="B12:B13"/>
    <mergeCell ref="C12:C13"/>
    <mergeCell ref="D12:D13"/>
    <mergeCell ref="E12:E13"/>
    <mergeCell ref="F12:F13"/>
    <mergeCell ref="G12:G13"/>
  </mergeCells>
  <printOptions/>
  <pageMargins left="0.984251968503937" right="0" top="0" bottom="0" header="0.5118110236220472" footer="0.511811023622047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7"/>
  <sheetViews>
    <sheetView zoomScalePageLayoutView="0" workbookViewId="0" topLeftCell="A1">
      <selection activeCell="A13" sqref="A13:G52"/>
    </sheetView>
  </sheetViews>
  <sheetFormatPr defaultColWidth="9.140625" defaultRowHeight="12.75"/>
  <cols>
    <col min="1" max="1" width="5.7109375" style="55" customWidth="1"/>
    <col min="2" max="2" width="40.00390625" style="33" customWidth="1"/>
    <col min="3" max="3" width="6.140625" style="33" customWidth="1"/>
    <col min="4" max="4" width="12.8515625" style="56" customWidth="1"/>
    <col min="5" max="5" width="13.7109375" style="56" customWidth="1"/>
    <col min="6" max="6" width="13.7109375" style="33" customWidth="1"/>
    <col min="7" max="7" width="9.8515625" style="33" customWidth="1"/>
    <col min="8" max="8" width="11.00390625" style="33" hidden="1" customWidth="1"/>
    <col min="9" max="9" width="21.28125" style="33" hidden="1" customWidth="1"/>
    <col min="10" max="10" width="13.57421875" style="33" customWidth="1"/>
    <col min="11" max="16384" width="9.140625" style="33" customWidth="1"/>
  </cols>
  <sheetData>
    <row r="1" spans="1:7" ht="12.75" customHeight="1">
      <c r="A1" s="64"/>
      <c r="B1" s="48"/>
      <c r="C1" s="48"/>
      <c r="D1" s="65"/>
      <c r="E1" s="229" t="s">
        <v>23</v>
      </c>
      <c r="F1" s="229"/>
      <c r="G1" s="229"/>
    </row>
    <row r="2" spans="1:7" ht="12.75" customHeight="1">
      <c r="A2" s="64"/>
      <c r="B2" s="48"/>
      <c r="C2" s="48"/>
      <c r="D2" s="65"/>
      <c r="E2" s="229" t="s">
        <v>76</v>
      </c>
      <c r="F2" s="229"/>
      <c r="G2" s="229"/>
    </row>
    <row r="3" spans="1:7" ht="12.75" customHeight="1">
      <c r="A3" s="64"/>
      <c r="B3" s="48"/>
      <c r="C3" s="48"/>
      <c r="D3" s="65"/>
      <c r="E3" s="229" t="s">
        <v>126</v>
      </c>
      <c r="F3" s="229"/>
      <c r="G3" s="229"/>
    </row>
    <row r="4" spans="1:7" ht="12.75" customHeight="1">
      <c r="A4" s="64"/>
      <c r="B4" s="48"/>
      <c r="C4" s="48"/>
      <c r="D4" s="65"/>
      <c r="E4" s="230" t="s">
        <v>134</v>
      </c>
      <c r="F4" s="230"/>
      <c r="G4" s="230"/>
    </row>
    <row r="5" spans="1:7" ht="12" customHeight="1">
      <c r="A5" s="64"/>
      <c r="B5" s="48"/>
      <c r="C5" s="48"/>
      <c r="D5" s="65"/>
      <c r="E5" s="231" t="s">
        <v>326</v>
      </c>
      <c r="F5" s="231"/>
      <c r="G5" s="231"/>
    </row>
    <row r="6" spans="1:7" ht="12">
      <c r="A6" s="64"/>
      <c r="B6" s="48"/>
      <c r="C6" s="48"/>
      <c r="D6" s="65"/>
      <c r="E6" s="65"/>
      <c r="F6" s="48"/>
      <c r="G6" s="48"/>
    </row>
    <row r="7" spans="1:7" ht="35.25" customHeight="1">
      <c r="A7" s="146" t="s">
        <v>327</v>
      </c>
      <c r="B7" s="146"/>
      <c r="C7" s="146"/>
      <c r="D7" s="146"/>
      <c r="E7" s="146"/>
      <c r="F7" s="146"/>
      <c r="G7" s="146"/>
    </row>
    <row r="8" spans="1:7" ht="12">
      <c r="A8" s="64"/>
      <c r="B8" s="48"/>
      <c r="C8" s="48"/>
      <c r="D8" s="65"/>
      <c r="E8" s="65"/>
      <c r="F8" s="48"/>
      <c r="G8" s="48"/>
    </row>
    <row r="9" spans="1:7" ht="12">
      <c r="A9" s="147" t="s">
        <v>127</v>
      </c>
      <c r="B9" s="147" t="s">
        <v>80</v>
      </c>
      <c r="C9" s="147" t="s">
        <v>67</v>
      </c>
      <c r="D9" s="147" t="s">
        <v>328</v>
      </c>
      <c r="E9" s="147" t="s">
        <v>329</v>
      </c>
      <c r="F9" s="145" t="s">
        <v>69</v>
      </c>
      <c r="G9" s="145"/>
    </row>
    <row r="10" spans="1:7" s="57" customFormat="1" ht="12">
      <c r="A10" s="148"/>
      <c r="B10" s="148"/>
      <c r="C10" s="148"/>
      <c r="D10" s="148"/>
      <c r="E10" s="148"/>
      <c r="F10" s="145"/>
      <c r="G10" s="145"/>
    </row>
    <row r="11" spans="1:7" ht="60">
      <c r="A11" s="149"/>
      <c r="B11" s="149"/>
      <c r="C11" s="149"/>
      <c r="D11" s="149"/>
      <c r="E11" s="149"/>
      <c r="F11" s="66" t="s">
        <v>77</v>
      </c>
      <c r="G11" s="66" t="s">
        <v>233</v>
      </c>
    </row>
    <row r="12" spans="1:7" ht="12">
      <c r="A12" s="67">
        <v>1</v>
      </c>
      <c r="B12" s="68">
        <v>2</v>
      </c>
      <c r="C12" s="69" t="s">
        <v>70</v>
      </c>
      <c r="D12" s="69">
        <v>4</v>
      </c>
      <c r="E12" s="69">
        <v>5</v>
      </c>
      <c r="F12" s="69">
        <v>6</v>
      </c>
      <c r="G12" s="69">
        <v>7</v>
      </c>
    </row>
    <row r="13" spans="1:10" ht="12.75">
      <c r="A13" s="232">
        <v>1</v>
      </c>
      <c r="B13" s="233" t="s">
        <v>179</v>
      </c>
      <c r="C13" s="234" t="s">
        <v>71</v>
      </c>
      <c r="D13" s="235">
        <v>72854927.96</v>
      </c>
      <c r="E13" s="235">
        <v>72854927.96</v>
      </c>
      <c r="F13" s="235">
        <v>63593668.63</v>
      </c>
      <c r="G13" s="236">
        <f aca="true" t="shared" si="0" ref="G13:G52">F13/E13</f>
        <v>0.8728808113696199</v>
      </c>
      <c r="J13" s="58"/>
    </row>
    <row r="14" spans="1:10" ht="38.25">
      <c r="A14" s="70">
        <f>1+A13</f>
        <v>2</v>
      </c>
      <c r="B14" s="71" t="s">
        <v>180</v>
      </c>
      <c r="C14" s="72" t="s">
        <v>52</v>
      </c>
      <c r="D14" s="73">
        <v>1314705</v>
      </c>
      <c r="E14" s="73">
        <v>1314705</v>
      </c>
      <c r="F14" s="73">
        <v>1299269.93</v>
      </c>
      <c r="G14" s="74">
        <f t="shared" si="0"/>
        <v>0.9882596704203604</v>
      </c>
      <c r="J14" s="58"/>
    </row>
    <row r="15" spans="1:10" ht="51">
      <c r="A15" s="70">
        <f aca="true" t="shared" si="1" ref="A15:A51">1+A14</f>
        <v>3</v>
      </c>
      <c r="B15" s="71" t="s">
        <v>181</v>
      </c>
      <c r="C15" s="72" t="s">
        <v>53</v>
      </c>
      <c r="D15" s="73">
        <v>2450500</v>
      </c>
      <c r="E15" s="73">
        <v>2450500</v>
      </c>
      <c r="F15" s="73">
        <v>2319978.97</v>
      </c>
      <c r="G15" s="74">
        <f t="shared" si="0"/>
        <v>0.9467369802081209</v>
      </c>
      <c r="J15" s="58"/>
    </row>
    <row r="16" spans="1:10" ht="63.75">
      <c r="A16" s="70">
        <f t="shared" si="1"/>
        <v>4</v>
      </c>
      <c r="B16" s="71" t="s">
        <v>182</v>
      </c>
      <c r="C16" s="72" t="s">
        <v>54</v>
      </c>
      <c r="D16" s="73">
        <v>19069049</v>
      </c>
      <c r="E16" s="73">
        <v>19069049</v>
      </c>
      <c r="F16" s="73">
        <v>18966817.4</v>
      </c>
      <c r="G16" s="74">
        <f t="shared" si="0"/>
        <v>0.9946388726569426</v>
      </c>
      <c r="J16" s="58"/>
    </row>
    <row r="17" spans="1:10" ht="51">
      <c r="A17" s="70">
        <f t="shared" si="1"/>
        <v>5</v>
      </c>
      <c r="B17" s="71" t="s">
        <v>183</v>
      </c>
      <c r="C17" s="72" t="s">
        <v>135</v>
      </c>
      <c r="D17" s="73">
        <v>10567007.48</v>
      </c>
      <c r="E17" s="73">
        <v>10567007.48</v>
      </c>
      <c r="F17" s="73">
        <v>10334316.66</v>
      </c>
      <c r="G17" s="74">
        <f t="shared" si="0"/>
        <v>0.9779794969918957</v>
      </c>
      <c r="J17" s="58"/>
    </row>
    <row r="18" spans="1:10" ht="12.75">
      <c r="A18" s="70">
        <f t="shared" si="1"/>
        <v>6</v>
      </c>
      <c r="B18" s="71" t="s">
        <v>255</v>
      </c>
      <c r="C18" s="72" t="s">
        <v>256</v>
      </c>
      <c r="D18" s="73">
        <v>1000000</v>
      </c>
      <c r="E18" s="73">
        <v>1000000</v>
      </c>
      <c r="F18" s="73">
        <v>0</v>
      </c>
      <c r="G18" s="74">
        <f t="shared" si="0"/>
        <v>0</v>
      </c>
      <c r="J18" s="58"/>
    </row>
    <row r="19" spans="1:10" ht="12.75">
      <c r="A19" s="70">
        <f t="shared" si="1"/>
        <v>7</v>
      </c>
      <c r="B19" s="71" t="s">
        <v>184</v>
      </c>
      <c r="C19" s="72" t="s">
        <v>81</v>
      </c>
      <c r="D19" s="73">
        <v>38453666.48</v>
      </c>
      <c r="E19" s="73">
        <v>38453666.48</v>
      </c>
      <c r="F19" s="73">
        <v>30673285.67</v>
      </c>
      <c r="G19" s="74">
        <f t="shared" si="0"/>
        <v>0.7976686874827236</v>
      </c>
      <c r="J19" s="58"/>
    </row>
    <row r="20" spans="1:10" ht="38.25">
      <c r="A20" s="232">
        <f t="shared" si="1"/>
        <v>8</v>
      </c>
      <c r="B20" s="233" t="s">
        <v>185</v>
      </c>
      <c r="C20" s="234" t="s">
        <v>55</v>
      </c>
      <c r="D20" s="235">
        <v>3151000</v>
      </c>
      <c r="E20" s="235">
        <v>3151000</v>
      </c>
      <c r="F20" s="235">
        <v>2532881.25</v>
      </c>
      <c r="G20" s="236">
        <f t="shared" si="0"/>
        <v>0.8038341002856236</v>
      </c>
      <c r="J20" s="58"/>
    </row>
    <row r="21" spans="1:10" ht="51">
      <c r="A21" s="70">
        <f t="shared" si="1"/>
        <v>9</v>
      </c>
      <c r="B21" s="71" t="s">
        <v>186</v>
      </c>
      <c r="C21" s="72" t="s">
        <v>56</v>
      </c>
      <c r="D21" s="73">
        <v>2720000</v>
      </c>
      <c r="E21" s="73">
        <v>2720000</v>
      </c>
      <c r="F21" s="73">
        <v>2427207.56</v>
      </c>
      <c r="G21" s="74">
        <f t="shared" si="0"/>
        <v>0.8923557205882353</v>
      </c>
      <c r="J21" s="58"/>
    </row>
    <row r="22" spans="1:10" ht="38.25">
      <c r="A22" s="70">
        <f t="shared" si="1"/>
        <v>10</v>
      </c>
      <c r="B22" s="71" t="s">
        <v>187</v>
      </c>
      <c r="C22" s="72" t="s">
        <v>136</v>
      </c>
      <c r="D22" s="73">
        <v>431000</v>
      </c>
      <c r="E22" s="73">
        <v>431000</v>
      </c>
      <c r="F22" s="73">
        <v>105673.69</v>
      </c>
      <c r="G22" s="74">
        <f t="shared" si="0"/>
        <v>0.2451825754060325</v>
      </c>
      <c r="J22" s="58"/>
    </row>
    <row r="23" spans="1:10" ht="12.75">
      <c r="A23" s="232">
        <f t="shared" si="1"/>
        <v>11</v>
      </c>
      <c r="B23" s="233" t="s">
        <v>188</v>
      </c>
      <c r="C23" s="234" t="s">
        <v>57</v>
      </c>
      <c r="D23" s="235">
        <v>37117629.85</v>
      </c>
      <c r="E23" s="235">
        <v>37117629.85</v>
      </c>
      <c r="F23" s="235">
        <v>14152547.89</v>
      </c>
      <c r="G23" s="236">
        <f t="shared" si="0"/>
        <v>0.38128910566739754</v>
      </c>
      <c r="J23" s="58"/>
    </row>
    <row r="24" spans="1:10" ht="12.75">
      <c r="A24" s="70">
        <f t="shared" si="1"/>
        <v>12</v>
      </c>
      <c r="B24" s="71" t="s">
        <v>189</v>
      </c>
      <c r="C24" s="72" t="s">
        <v>58</v>
      </c>
      <c r="D24" s="73">
        <v>1787400</v>
      </c>
      <c r="E24" s="73">
        <v>1787400</v>
      </c>
      <c r="F24" s="73">
        <v>1252434.25</v>
      </c>
      <c r="G24" s="74">
        <f t="shared" si="0"/>
        <v>0.7007017175786058</v>
      </c>
      <c r="J24" s="58"/>
    </row>
    <row r="25" spans="1:10" ht="12.75">
      <c r="A25" s="70">
        <f t="shared" si="1"/>
        <v>13</v>
      </c>
      <c r="B25" s="71" t="s">
        <v>190</v>
      </c>
      <c r="C25" s="72" t="s">
        <v>137</v>
      </c>
      <c r="D25" s="73">
        <v>6578650</v>
      </c>
      <c r="E25" s="73">
        <v>6578650</v>
      </c>
      <c r="F25" s="73">
        <v>391317.64</v>
      </c>
      <c r="G25" s="74">
        <f t="shared" si="0"/>
        <v>0.05948296991023994</v>
      </c>
      <c r="J25" s="58"/>
    </row>
    <row r="26" spans="1:10" ht="12.75">
      <c r="A26" s="70">
        <f t="shared" si="1"/>
        <v>14</v>
      </c>
      <c r="B26" s="71" t="s">
        <v>191</v>
      </c>
      <c r="C26" s="72" t="s">
        <v>72</v>
      </c>
      <c r="D26" s="73">
        <v>3858470</v>
      </c>
      <c r="E26" s="73">
        <v>3858470</v>
      </c>
      <c r="F26" s="73">
        <v>3858038</v>
      </c>
      <c r="G26" s="74">
        <f t="shared" si="0"/>
        <v>0.9998880385230415</v>
      </c>
      <c r="J26" s="58"/>
    </row>
    <row r="27" spans="1:10" ht="12.75">
      <c r="A27" s="70">
        <f t="shared" si="1"/>
        <v>15</v>
      </c>
      <c r="B27" s="71" t="s">
        <v>192</v>
      </c>
      <c r="C27" s="72" t="s">
        <v>84</v>
      </c>
      <c r="D27" s="73">
        <v>19245204</v>
      </c>
      <c r="E27" s="73">
        <v>19245204</v>
      </c>
      <c r="F27" s="73">
        <v>4933804</v>
      </c>
      <c r="G27" s="74">
        <f t="shared" si="0"/>
        <v>0.2563653780962779</v>
      </c>
      <c r="J27" s="58"/>
    </row>
    <row r="28" spans="1:10" ht="25.5">
      <c r="A28" s="70">
        <f t="shared" si="1"/>
        <v>16</v>
      </c>
      <c r="B28" s="71" t="s">
        <v>193</v>
      </c>
      <c r="C28" s="72" t="s">
        <v>59</v>
      </c>
      <c r="D28" s="73">
        <v>5647905.85</v>
      </c>
      <c r="E28" s="73">
        <v>5647905.85</v>
      </c>
      <c r="F28" s="73">
        <v>3716954</v>
      </c>
      <c r="G28" s="74">
        <f t="shared" si="0"/>
        <v>0.6581118911534264</v>
      </c>
      <c r="J28" s="58"/>
    </row>
    <row r="29" spans="1:10" ht="25.5">
      <c r="A29" s="232">
        <f t="shared" si="1"/>
        <v>17</v>
      </c>
      <c r="B29" s="233" t="s">
        <v>194</v>
      </c>
      <c r="C29" s="234" t="s">
        <v>60</v>
      </c>
      <c r="D29" s="235">
        <v>37913532</v>
      </c>
      <c r="E29" s="235">
        <v>37913532</v>
      </c>
      <c r="F29" s="235">
        <v>34884857.34</v>
      </c>
      <c r="G29" s="236">
        <f t="shared" si="0"/>
        <v>0.9201162619193591</v>
      </c>
      <c r="J29" s="58"/>
    </row>
    <row r="30" spans="1:10" ht="12.75">
      <c r="A30" s="70">
        <f t="shared" si="1"/>
        <v>18</v>
      </c>
      <c r="B30" s="71" t="s">
        <v>195</v>
      </c>
      <c r="C30" s="72" t="s">
        <v>61</v>
      </c>
      <c r="D30" s="73">
        <v>37313532</v>
      </c>
      <c r="E30" s="73">
        <v>37313532</v>
      </c>
      <c r="F30" s="73">
        <v>34284857.34</v>
      </c>
      <c r="G30" s="74">
        <f t="shared" si="0"/>
        <v>0.9188317348247816</v>
      </c>
      <c r="J30" s="58"/>
    </row>
    <row r="31" spans="1:10" ht="12.75">
      <c r="A31" s="70">
        <f t="shared" si="1"/>
        <v>19</v>
      </c>
      <c r="B31" s="71" t="s">
        <v>258</v>
      </c>
      <c r="C31" s="72" t="s">
        <v>259</v>
      </c>
      <c r="D31" s="73">
        <v>600000</v>
      </c>
      <c r="E31" s="73">
        <v>600000</v>
      </c>
      <c r="F31" s="73">
        <v>600000</v>
      </c>
      <c r="G31" s="74">
        <f t="shared" si="0"/>
        <v>1</v>
      </c>
      <c r="J31" s="58"/>
    </row>
    <row r="32" spans="1:10" ht="12.75">
      <c r="A32" s="232">
        <f t="shared" si="1"/>
        <v>20</v>
      </c>
      <c r="B32" s="233" t="s">
        <v>196</v>
      </c>
      <c r="C32" s="234" t="s">
        <v>62</v>
      </c>
      <c r="D32" s="235">
        <v>698630096.63</v>
      </c>
      <c r="E32" s="235">
        <v>698630096.63</v>
      </c>
      <c r="F32" s="235">
        <v>662177633.76</v>
      </c>
      <c r="G32" s="236">
        <f t="shared" si="0"/>
        <v>0.9478229422897229</v>
      </c>
      <c r="J32" s="58"/>
    </row>
    <row r="33" spans="1:10" ht="12.75">
      <c r="A33" s="70">
        <f t="shared" si="1"/>
        <v>21</v>
      </c>
      <c r="B33" s="71" t="s">
        <v>197</v>
      </c>
      <c r="C33" s="72" t="s">
        <v>138</v>
      </c>
      <c r="D33" s="73">
        <v>290162650.68</v>
      </c>
      <c r="E33" s="73">
        <v>290162650.68</v>
      </c>
      <c r="F33" s="73">
        <v>271745595.75</v>
      </c>
      <c r="G33" s="74">
        <f t="shared" si="0"/>
        <v>0.9365285129328692</v>
      </c>
      <c r="J33" s="58"/>
    </row>
    <row r="34" spans="1:10" ht="12.75">
      <c r="A34" s="70">
        <f t="shared" si="1"/>
        <v>22</v>
      </c>
      <c r="B34" s="71" t="s">
        <v>198</v>
      </c>
      <c r="C34" s="72" t="s">
        <v>139</v>
      </c>
      <c r="D34" s="73">
        <v>377343669.23</v>
      </c>
      <c r="E34" s="73">
        <v>377343669.23</v>
      </c>
      <c r="F34" s="73">
        <v>362007934.56</v>
      </c>
      <c r="G34" s="74">
        <f t="shared" si="0"/>
        <v>0.9593587068751046</v>
      </c>
      <c r="J34" s="58"/>
    </row>
    <row r="35" spans="1:10" ht="25.5">
      <c r="A35" s="70">
        <f t="shared" si="1"/>
        <v>23</v>
      </c>
      <c r="B35" s="71" t="s">
        <v>199</v>
      </c>
      <c r="C35" s="72" t="s">
        <v>63</v>
      </c>
      <c r="D35" s="73">
        <v>20062326.72</v>
      </c>
      <c r="E35" s="73">
        <v>20062326.72</v>
      </c>
      <c r="F35" s="73">
        <v>19574528.29</v>
      </c>
      <c r="G35" s="74">
        <f t="shared" si="0"/>
        <v>0.9756858495623184</v>
      </c>
      <c r="J35" s="58"/>
    </row>
    <row r="36" spans="1:10" ht="12.75">
      <c r="A36" s="70">
        <f t="shared" si="1"/>
        <v>24</v>
      </c>
      <c r="B36" s="71" t="s">
        <v>200</v>
      </c>
      <c r="C36" s="72" t="s">
        <v>140</v>
      </c>
      <c r="D36" s="73">
        <v>11061450</v>
      </c>
      <c r="E36" s="73">
        <v>11061450</v>
      </c>
      <c r="F36" s="73">
        <v>8849575.16</v>
      </c>
      <c r="G36" s="74">
        <f t="shared" si="0"/>
        <v>0.8000375321499442</v>
      </c>
      <c r="J36" s="58"/>
    </row>
    <row r="37" spans="1:10" ht="12.75">
      <c r="A37" s="232">
        <f t="shared" si="1"/>
        <v>25</v>
      </c>
      <c r="B37" s="233" t="s">
        <v>201</v>
      </c>
      <c r="C37" s="234" t="s">
        <v>64</v>
      </c>
      <c r="D37" s="235">
        <v>11445424.01</v>
      </c>
      <c r="E37" s="235">
        <v>11445424.01</v>
      </c>
      <c r="F37" s="235">
        <v>11440666.56</v>
      </c>
      <c r="G37" s="236">
        <f t="shared" si="0"/>
        <v>0.9995843360634047</v>
      </c>
      <c r="J37" s="58"/>
    </row>
    <row r="38" spans="1:10" ht="12.75">
      <c r="A38" s="70">
        <f t="shared" si="1"/>
        <v>26</v>
      </c>
      <c r="B38" s="71" t="s">
        <v>202</v>
      </c>
      <c r="C38" s="72" t="s">
        <v>65</v>
      </c>
      <c r="D38" s="73">
        <v>9842014.51</v>
      </c>
      <c r="E38" s="73">
        <v>9842014.51</v>
      </c>
      <c r="F38" s="73">
        <v>9837520.25</v>
      </c>
      <c r="G38" s="74">
        <f t="shared" si="0"/>
        <v>0.999543359746581</v>
      </c>
      <c r="J38" s="58"/>
    </row>
    <row r="39" spans="1:10" ht="25.5">
      <c r="A39" s="70">
        <f t="shared" si="1"/>
        <v>27</v>
      </c>
      <c r="B39" s="71" t="s">
        <v>203</v>
      </c>
      <c r="C39" s="72" t="s">
        <v>141</v>
      </c>
      <c r="D39" s="73">
        <v>1603409.5</v>
      </c>
      <c r="E39" s="73">
        <v>1603409.5</v>
      </c>
      <c r="F39" s="73">
        <v>1603146.31</v>
      </c>
      <c r="G39" s="74">
        <f t="shared" si="0"/>
        <v>0.9998358560305399</v>
      </c>
      <c r="I39" s="58">
        <f>F39+F40+F41</f>
        <v>2403146.31</v>
      </c>
      <c r="J39" s="58"/>
    </row>
    <row r="40" spans="1:10" ht="12.75">
      <c r="A40" s="232">
        <f t="shared" si="1"/>
        <v>28</v>
      </c>
      <c r="B40" s="233" t="s">
        <v>330</v>
      </c>
      <c r="C40" s="234" t="s">
        <v>331</v>
      </c>
      <c r="D40" s="235">
        <v>400000</v>
      </c>
      <c r="E40" s="235">
        <v>400000</v>
      </c>
      <c r="F40" s="235">
        <v>400000</v>
      </c>
      <c r="G40" s="236">
        <f t="shared" si="0"/>
        <v>1</v>
      </c>
      <c r="I40" s="58">
        <f>I39-F38</f>
        <v>-7434373.9399999995</v>
      </c>
      <c r="J40" s="58"/>
    </row>
    <row r="41" spans="1:10" ht="12.75">
      <c r="A41" s="70">
        <f t="shared" si="1"/>
        <v>29</v>
      </c>
      <c r="B41" s="71" t="s">
        <v>332</v>
      </c>
      <c r="C41" s="72" t="s">
        <v>333</v>
      </c>
      <c r="D41" s="73">
        <v>400000</v>
      </c>
      <c r="E41" s="73">
        <v>400000</v>
      </c>
      <c r="F41" s="73">
        <v>400000</v>
      </c>
      <c r="G41" s="74">
        <f t="shared" si="0"/>
        <v>1</v>
      </c>
      <c r="I41" s="58"/>
      <c r="J41" s="58"/>
    </row>
    <row r="42" spans="1:10" ht="12.75">
      <c r="A42" s="232">
        <f t="shared" si="1"/>
        <v>30</v>
      </c>
      <c r="B42" s="233" t="s">
        <v>204</v>
      </c>
      <c r="C42" s="234" t="s">
        <v>142</v>
      </c>
      <c r="D42" s="235">
        <v>92022879</v>
      </c>
      <c r="E42" s="235">
        <v>92023379</v>
      </c>
      <c r="F42" s="235">
        <v>85665476.87</v>
      </c>
      <c r="G42" s="236">
        <f t="shared" si="0"/>
        <v>0.9309099252919196</v>
      </c>
      <c r="J42" s="58"/>
    </row>
    <row r="43" spans="1:10" ht="12.75">
      <c r="A43" s="70">
        <f t="shared" si="1"/>
        <v>31</v>
      </c>
      <c r="B43" s="71" t="s">
        <v>205</v>
      </c>
      <c r="C43" s="72" t="s">
        <v>143</v>
      </c>
      <c r="D43" s="73">
        <v>3671633</v>
      </c>
      <c r="E43" s="73">
        <v>3671633</v>
      </c>
      <c r="F43" s="73">
        <v>3606632.12</v>
      </c>
      <c r="G43" s="74">
        <f t="shared" si="0"/>
        <v>0.9822964659049529</v>
      </c>
      <c r="J43" s="58"/>
    </row>
    <row r="44" spans="1:10" ht="12.75">
      <c r="A44" s="70">
        <f t="shared" si="1"/>
        <v>32</v>
      </c>
      <c r="B44" s="71" t="s">
        <v>206</v>
      </c>
      <c r="C44" s="72" t="s">
        <v>144</v>
      </c>
      <c r="D44" s="73">
        <v>82719746</v>
      </c>
      <c r="E44" s="73">
        <v>82720246</v>
      </c>
      <c r="F44" s="73">
        <v>77037899.31</v>
      </c>
      <c r="G44" s="74">
        <f t="shared" si="0"/>
        <v>0.9313064580344697</v>
      </c>
      <c r="J44" s="58"/>
    </row>
    <row r="45" spans="1:10" ht="25.5">
      <c r="A45" s="70">
        <f t="shared" si="1"/>
        <v>33</v>
      </c>
      <c r="B45" s="71" t="s">
        <v>207</v>
      </c>
      <c r="C45" s="72" t="s">
        <v>145</v>
      </c>
      <c r="D45" s="73">
        <v>5631500</v>
      </c>
      <c r="E45" s="73">
        <v>5631500</v>
      </c>
      <c r="F45" s="73">
        <v>5020945.44</v>
      </c>
      <c r="G45" s="74">
        <f t="shared" si="0"/>
        <v>0.8915822498446241</v>
      </c>
      <c r="J45" s="58"/>
    </row>
    <row r="46" spans="1:10" ht="12.75">
      <c r="A46" s="232">
        <f t="shared" si="1"/>
        <v>34</v>
      </c>
      <c r="B46" s="233" t="s">
        <v>208</v>
      </c>
      <c r="C46" s="234" t="s">
        <v>66</v>
      </c>
      <c r="D46" s="235">
        <v>37075811.54</v>
      </c>
      <c r="E46" s="235">
        <v>37075811.54</v>
      </c>
      <c r="F46" s="235">
        <v>24793207</v>
      </c>
      <c r="G46" s="236">
        <f t="shared" si="0"/>
        <v>0.6687165019503711</v>
      </c>
      <c r="J46" s="58"/>
    </row>
    <row r="47" spans="1:10" ht="12.75">
      <c r="A47" s="70">
        <f t="shared" si="1"/>
        <v>35</v>
      </c>
      <c r="B47" s="71" t="s">
        <v>209</v>
      </c>
      <c r="C47" s="72" t="s">
        <v>146</v>
      </c>
      <c r="D47" s="73">
        <v>13076487.54</v>
      </c>
      <c r="E47" s="73">
        <v>13076487.54</v>
      </c>
      <c r="F47" s="73">
        <v>10609857.85</v>
      </c>
      <c r="G47" s="74">
        <f t="shared" si="0"/>
        <v>0.8113690941504924</v>
      </c>
      <c r="J47" s="58"/>
    </row>
    <row r="48" spans="1:10" ht="12.75">
      <c r="A48" s="70">
        <f t="shared" si="1"/>
        <v>36</v>
      </c>
      <c r="B48" s="71" t="s">
        <v>210</v>
      </c>
      <c r="C48" s="72" t="s">
        <v>85</v>
      </c>
      <c r="D48" s="73">
        <v>23999324</v>
      </c>
      <c r="E48" s="73">
        <v>23999324</v>
      </c>
      <c r="F48" s="73">
        <v>14183349.15</v>
      </c>
      <c r="G48" s="74">
        <f t="shared" si="0"/>
        <v>0.5909895274550233</v>
      </c>
      <c r="J48" s="58"/>
    </row>
    <row r="49" spans="1:10" ht="51">
      <c r="A49" s="232">
        <f t="shared" si="1"/>
        <v>37</v>
      </c>
      <c r="B49" s="233" t="s">
        <v>211</v>
      </c>
      <c r="C49" s="234" t="s">
        <v>99</v>
      </c>
      <c r="D49" s="235">
        <v>132321600</v>
      </c>
      <c r="E49" s="235">
        <v>132321600</v>
      </c>
      <c r="F49" s="235">
        <v>132212132.55</v>
      </c>
      <c r="G49" s="236">
        <f t="shared" si="0"/>
        <v>0.9991727166993144</v>
      </c>
      <c r="J49" s="58"/>
    </row>
    <row r="50" spans="1:10" ht="38.25">
      <c r="A50" s="70">
        <f t="shared" si="1"/>
        <v>38</v>
      </c>
      <c r="B50" s="71" t="s">
        <v>212</v>
      </c>
      <c r="C50" s="72" t="s">
        <v>100</v>
      </c>
      <c r="D50" s="73">
        <v>19905000</v>
      </c>
      <c r="E50" s="73">
        <v>19905000</v>
      </c>
      <c r="F50" s="73">
        <v>19905000</v>
      </c>
      <c r="G50" s="74">
        <f t="shared" si="0"/>
        <v>1</v>
      </c>
      <c r="J50" s="58"/>
    </row>
    <row r="51" spans="1:10" ht="25.5">
      <c r="A51" s="75">
        <f t="shared" si="1"/>
        <v>39</v>
      </c>
      <c r="B51" s="76" t="s">
        <v>213</v>
      </c>
      <c r="C51" s="77" t="s">
        <v>101</v>
      </c>
      <c r="D51" s="78">
        <v>112416600</v>
      </c>
      <c r="E51" s="78">
        <v>112416600</v>
      </c>
      <c r="F51" s="78">
        <v>112307132.55</v>
      </c>
      <c r="G51" s="79">
        <f t="shared" si="0"/>
        <v>0.9990262341148904</v>
      </c>
      <c r="J51" s="58"/>
    </row>
    <row r="52" spans="1:10" ht="12.75">
      <c r="A52" s="144" t="s">
        <v>334</v>
      </c>
      <c r="B52" s="144"/>
      <c r="C52" s="144"/>
      <c r="D52" s="80">
        <v>1122932900.99</v>
      </c>
      <c r="E52" s="80">
        <v>1122933400.99</v>
      </c>
      <c r="F52" s="80">
        <v>1031853071.85</v>
      </c>
      <c r="G52" s="74">
        <f t="shared" si="0"/>
        <v>0.9188907115420186</v>
      </c>
      <c r="J52" s="58"/>
    </row>
    <row r="54" ht="12">
      <c r="F54" s="56"/>
    </row>
    <row r="55" ht="12">
      <c r="F55" s="58"/>
    </row>
    <row r="56" ht="12">
      <c r="F56" s="58"/>
    </row>
    <row r="57" ht="12">
      <c r="F57" s="58"/>
    </row>
  </sheetData>
  <sheetProtection/>
  <autoFilter ref="A12:L52"/>
  <mergeCells count="13">
    <mergeCell ref="E1:G1"/>
    <mergeCell ref="E2:G2"/>
    <mergeCell ref="E3:G3"/>
    <mergeCell ref="E4:G4"/>
    <mergeCell ref="E5:G5"/>
    <mergeCell ref="A52:C52"/>
    <mergeCell ref="F9:G10"/>
    <mergeCell ref="A7:G7"/>
    <mergeCell ref="A9:A11"/>
    <mergeCell ref="B9:B11"/>
    <mergeCell ref="C9:C11"/>
    <mergeCell ref="D9:D11"/>
    <mergeCell ref="E9:E11"/>
  </mergeCells>
  <printOptions/>
  <pageMargins left="0.984251968503937" right="0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610"/>
  <sheetViews>
    <sheetView zoomScalePageLayoutView="0" workbookViewId="0" topLeftCell="A1">
      <selection activeCell="H5" sqref="H5:J5"/>
    </sheetView>
  </sheetViews>
  <sheetFormatPr defaultColWidth="9.140625" defaultRowHeight="12.75"/>
  <cols>
    <col min="1" max="1" width="5.7109375" style="49" customWidth="1"/>
    <col min="2" max="2" width="54.8515625" style="50" customWidth="1"/>
    <col min="3" max="3" width="7.57421875" style="6" customWidth="1"/>
    <col min="4" max="4" width="6.28125" style="6" customWidth="1"/>
    <col min="5" max="5" width="8.421875" style="6" customWidth="1"/>
    <col min="6" max="6" width="5.7109375" style="6" customWidth="1"/>
    <col min="7" max="7" width="13.140625" style="8" customWidth="1"/>
    <col min="8" max="8" width="14.421875" style="8" customWidth="1"/>
    <col min="9" max="9" width="13.00390625" style="6" customWidth="1"/>
    <col min="10" max="10" width="10.57421875" style="6" customWidth="1"/>
    <col min="11" max="11" width="10.8515625" style="6" hidden="1" customWidth="1"/>
    <col min="12" max="12" width="0.13671875" style="6" hidden="1" customWidth="1"/>
    <col min="13" max="13" width="14.421875" style="6" hidden="1" customWidth="1"/>
    <col min="14" max="14" width="11.7109375" style="6" bestFit="1" customWidth="1"/>
    <col min="15" max="16384" width="9.140625" style="6" customWidth="1"/>
  </cols>
  <sheetData>
    <row r="1" spans="8:10" ht="12.75">
      <c r="H1" s="237" t="s">
        <v>78</v>
      </c>
      <c r="I1" s="237"/>
      <c r="J1" s="237"/>
    </row>
    <row r="2" spans="8:10" ht="12.75">
      <c r="H2" s="237" t="s">
        <v>76</v>
      </c>
      <c r="I2" s="237"/>
      <c r="J2" s="237"/>
    </row>
    <row r="3" spans="8:10" ht="12.75">
      <c r="H3" s="237" t="s">
        <v>126</v>
      </c>
      <c r="I3" s="237"/>
      <c r="J3" s="237"/>
    </row>
    <row r="4" spans="8:10" ht="12.75">
      <c r="H4" s="238" t="s">
        <v>134</v>
      </c>
      <c r="I4" s="238"/>
      <c r="J4" s="238"/>
    </row>
    <row r="5" spans="8:10" ht="11.25" customHeight="1">
      <c r="H5" s="239" t="s">
        <v>963</v>
      </c>
      <c r="I5" s="239"/>
      <c r="J5" s="239"/>
    </row>
    <row r="7" spans="1:10" ht="37.5" customHeight="1">
      <c r="A7" s="150" t="s">
        <v>335</v>
      </c>
      <c r="B7" s="150"/>
      <c r="C7" s="150"/>
      <c r="D7" s="150"/>
      <c r="E7" s="150"/>
      <c r="F7" s="150"/>
      <c r="G7" s="150"/>
      <c r="H7" s="150"/>
      <c r="I7" s="150"/>
      <c r="J7" s="150"/>
    </row>
    <row r="9" spans="1:10" ht="11.25">
      <c r="A9" s="151" t="s">
        <v>127</v>
      </c>
      <c r="B9" s="151" t="s">
        <v>79</v>
      </c>
      <c r="C9" s="151" t="s">
        <v>124</v>
      </c>
      <c r="D9" s="151" t="s">
        <v>67</v>
      </c>
      <c r="E9" s="151" t="s">
        <v>125</v>
      </c>
      <c r="F9" s="151" t="s">
        <v>68</v>
      </c>
      <c r="G9" s="151" t="s">
        <v>336</v>
      </c>
      <c r="H9" s="151" t="s">
        <v>337</v>
      </c>
      <c r="I9" s="155" t="s">
        <v>69</v>
      </c>
      <c r="J9" s="155"/>
    </row>
    <row r="10" spans="1:10" s="7" customFormat="1" ht="11.25">
      <c r="A10" s="152"/>
      <c r="B10" s="152"/>
      <c r="C10" s="152"/>
      <c r="D10" s="152"/>
      <c r="E10" s="152"/>
      <c r="F10" s="152"/>
      <c r="G10" s="152"/>
      <c r="H10" s="152"/>
      <c r="I10" s="155"/>
      <c r="J10" s="155"/>
    </row>
    <row r="11" spans="1:10" ht="56.25">
      <c r="A11" s="153"/>
      <c r="B11" s="153"/>
      <c r="C11" s="153"/>
      <c r="D11" s="153"/>
      <c r="E11" s="153"/>
      <c r="F11" s="153"/>
      <c r="G11" s="153"/>
      <c r="H11" s="153"/>
      <c r="I11" s="2" t="s">
        <v>77</v>
      </c>
      <c r="J11" s="2" t="s">
        <v>234</v>
      </c>
    </row>
    <row r="12" spans="1:10" ht="11.25">
      <c r="A12" s="52">
        <v>1</v>
      </c>
      <c r="B12" s="51">
        <v>2</v>
      </c>
      <c r="C12" s="52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3" s="92" customFormat="1" ht="12.75">
      <c r="A13" s="88">
        <v>1</v>
      </c>
      <c r="B13" s="89" t="s">
        <v>338</v>
      </c>
      <c r="C13" s="90" t="s">
        <v>102</v>
      </c>
      <c r="D13" s="90" t="s">
        <v>82</v>
      </c>
      <c r="E13" s="90" t="s">
        <v>339</v>
      </c>
      <c r="F13" s="90" t="s">
        <v>83</v>
      </c>
      <c r="G13" s="91">
        <v>367156033.33</v>
      </c>
      <c r="H13" s="91">
        <v>367156533.33</v>
      </c>
      <c r="I13" s="91">
        <v>325001856.93</v>
      </c>
      <c r="J13" s="82">
        <f>I13/H13</f>
        <v>0.8851860921071738</v>
      </c>
      <c r="K13" s="6"/>
      <c r="L13" s="6"/>
      <c r="M13" s="6"/>
    </row>
    <row r="14" spans="1:10" ht="12.75">
      <c r="A14" s="83">
        <f>A13+1</f>
        <v>2</v>
      </c>
      <c r="B14" s="84" t="s">
        <v>340</v>
      </c>
      <c r="C14" s="85" t="s">
        <v>102</v>
      </c>
      <c r="D14" s="85" t="s">
        <v>71</v>
      </c>
      <c r="E14" s="85" t="s">
        <v>339</v>
      </c>
      <c r="F14" s="85" t="s">
        <v>83</v>
      </c>
      <c r="G14" s="86">
        <v>68326192.48</v>
      </c>
      <c r="H14" s="86">
        <v>68326192.48</v>
      </c>
      <c r="I14" s="86">
        <v>59250761.03</v>
      </c>
      <c r="J14" s="81">
        <f aca="true" t="shared" si="0" ref="J14:J77">I14/H14</f>
        <v>0.8671749277898588</v>
      </c>
    </row>
    <row r="15" spans="1:10" ht="25.5">
      <c r="A15" s="83">
        <f aca="true" t="shared" si="1" ref="A15:A78">A14+1</f>
        <v>3</v>
      </c>
      <c r="B15" s="84" t="s">
        <v>341</v>
      </c>
      <c r="C15" s="85" t="s">
        <v>102</v>
      </c>
      <c r="D15" s="85" t="s">
        <v>52</v>
      </c>
      <c r="E15" s="85" t="s">
        <v>339</v>
      </c>
      <c r="F15" s="85" t="s">
        <v>83</v>
      </c>
      <c r="G15" s="86">
        <v>1314705</v>
      </c>
      <c r="H15" s="86">
        <v>1314705</v>
      </c>
      <c r="I15" s="86">
        <v>1299269.93</v>
      </c>
      <c r="J15" s="81">
        <f t="shared" si="0"/>
        <v>0.9882596704203604</v>
      </c>
    </row>
    <row r="16" spans="1:10" ht="12.75">
      <c r="A16" s="83">
        <f t="shared" si="1"/>
        <v>4</v>
      </c>
      <c r="B16" s="84" t="s">
        <v>342</v>
      </c>
      <c r="C16" s="85" t="s">
        <v>102</v>
      </c>
      <c r="D16" s="85" t="s">
        <v>52</v>
      </c>
      <c r="E16" s="85" t="s">
        <v>343</v>
      </c>
      <c r="F16" s="85" t="s">
        <v>83</v>
      </c>
      <c r="G16" s="86">
        <v>1314705</v>
      </c>
      <c r="H16" s="86">
        <v>1314705</v>
      </c>
      <c r="I16" s="86">
        <v>1299269.93</v>
      </c>
      <c r="J16" s="81">
        <f t="shared" si="0"/>
        <v>0.9882596704203604</v>
      </c>
    </row>
    <row r="17" spans="1:10" ht="12.75">
      <c r="A17" s="83">
        <f t="shared" si="1"/>
        <v>5</v>
      </c>
      <c r="B17" s="84" t="s">
        <v>344</v>
      </c>
      <c r="C17" s="85" t="s">
        <v>102</v>
      </c>
      <c r="D17" s="85" t="s">
        <v>52</v>
      </c>
      <c r="E17" s="85" t="s">
        <v>345</v>
      </c>
      <c r="F17" s="85" t="s">
        <v>83</v>
      </c>
      <c r="G17" s="86">
        <v>1314705</v>
      </c>
      <c r="H17" s="86">
        <v>1314705</v>
      </c>
      <c r="I17" s="86">
        <v>1299269.93</v>
      </c>
      <c r="J17" s="81">
        <f t="shared" si="0"/>
        <v>0.9882596704203604</v>
      </c>
    </row>
    <row r="18" spans="1:10" ht="25.5">
      <c r="A18" s="83">
        <f t="shared" si="1"/>
        <v>6</v>
      </c>
      <c r="B18" s="84" t="s">
        <v>346</v>
      </c>
      <c r="C18" s="85" t="s">
        <v>102</v>
      </c>
      <c r="D18" s="85" t="s">
        <v>52</v>
      </c>
      <c r="E18" s="85" t="s">
        <v>345</v>
      </c>
      <c r="F18" s="85" t="s">
        <v>164</v>
      </c>
      <c r="G18" s="86">
        <v>1314705</v>
      </c>
      <c r="H18" s="86">
        <v>1314705</v>
      </c>
      <c r="I18" s="86">
        <v>1299269.93</v>
      </c>
      <c r="J18" s="81">
        <f t="shared" si="0"/>
        <v>0.9882596704203604</v>
      </c>
    </row>
    <row r="19" spans="1:10" ht="38.25">
      <c r="A19" s="83">
        <f t="shared" si="1"/>
        <v>7</v>
      </c>
      <c r="B19" s="84" t="s">
        <v>347</v>
      </c>
      <c r="C19" s="85" t="s">
        <v>102</v>
      </c>
      <c r="D19" s="85" t="s">
        <v>54</v>
      </c>
      <c r="E19" s="85" t="s">
        <v>339</v>
      </c>
      <c r="F19" s="85" t="s">
        <v>83</v>
      </c>
      <c r="G19" s="86">
        <v>19069049</v>
      </c>
      <c r="H19" s="86">
        <v>19069049</v>
      </c>
      <c r="I19" s="86">
        <v>18966817.4</v>
      </c>
      <c r="J19" s="81">
        <f t="shared" si="0"/>
        <v>0.9946388726569426</v>
      </c>
    </row>
    <row r="20" spans="1:10" ht="12.75">
      <c r="A20" s="83">
        <f t="shared" si="1"/>
        <v>8</v>
      </c>
      <c r="B20" s="84" t="s">
        <v>342</v>
      </c>
      <c r="C20" s="85" t="s">
        <v>102</v>
      </c>
      <c r="D20" s="85" t="s">
        <v>54</v>
      </c>
      <c r="E20" s="85" t="s">
        <v>343</v>
      </c>
      <c r="F20" s="85" t="s">
        <v>83</v>
      </c>
      <c r="G20" s="86">
        <v>19069049</v>
      </c>
      <c r="H20" s="86">
        <v>19069049</v>
      </c>
      <c r="I20" s="86">
        <v>18966817.4</v>
      </c>
      <c r="J20" s="81">
        <f t="shared" si="0"/>
        <v>0.9946388726569426</v>
      </c>
    </row>
    <row r="21" spans="1:10" ht="25.5">
      <c r="A21" s="83">
        <f t="shared" si="1"/>
        <v>9</v>
      </c>
      <c r="B21" s="84" t="s">
        <v>348</v>
      </c>
      <c r="C21" s="85" t="s">
        <v>102</v>
      </c>
      <c r="D21" s="85" t="s">
        <v>54</v>
      </c>
      <c r="E21" s="85" t="s">
        <v>349</v>
      </c>
      <c r="F21" s="85" t="s">
        <v>83</v>
      </c>
      <c r="G21" s="86">
        <v>19069049</v>
      </c>
      <c r="H21" s="86">
        <v>19069049</v>
      </c>
      <c r="I21" s="86">
        <v>18966817.4</v>
      </c>
      <c r="J21" s="81">
        <f t="shared" si="0"/>
        <v>0.9946388726569426</v>
      </c>
    </row>
    <row r="22" spans="1:10" ht="25.5">
      <c r="A22" s="83">
        <f t="shared" si="1"/>
        <v>10</v>
      </c>
      <c r="B22" s="84" t="s">
        <v>346</v>
      </c>
      <c r="C22" s="85" t="s">
        <v>102</v>
      </c>
      <c r="D22" s="85" t="s">
        <v>54</v>
      </c>
      <c r="E22" s="85" t="s">
        <v>349</v>
      </c>
      <c r="F22" s="85" t="s">
        <v>164</v>
      </c>
      <c r="G22" s="86">
        <v>19054214</v>
      </c>
      <c r="H22" s="86">
        <v>19054214</v>
      </c>
      <c r="I22" s="86">
        <v>18951985.95</v>
      </c>
      <c r="J22" s="81">
        <f t="shared" si="0"/>
        <v>0.9946348849656039</v>
      </c>
    </row>
    <row r="23" spans="1:10" ht="25.5">
      <c r="A23" s="83">
        <f t="shared" si="1"/>
        <v>11</v>
      </c>
      <c r="B23" s="84" t="s">
        <v>350</v>
      </c>
      <c r="C23" s="85" t="s">
        <v>102</v>
      </c>
      <c r="D23" s="85" t="s">
        <v>54</v>
      </c>
      <c r="E23" s="85" t="s">
        <v>349</v>
      </c>
      <c r="F23" s="85" t="s">
        <v>165</v>
      </c>
      <c r="G23" s="86">
        <v>14834</v>
      </c>
      <c r="H23" s="86">
        <v>14834</v>
      </c>
      <c r="I23" s="86">
        <v>14831.19</v>
      </c>
      <c r="J23" s="81">
        <f t="shared" si="0"/>
        <v>0.9998105703114467</v>
      </c>
    </row>
    <row r="24" spans="1:10" ht="12.75">
      <c r="A24" s="83">
        <f t="shared" si="1"/>
        <v>12</v>
      </c>
      <c r="B24" s="84" t="s">
        <v>351</v>
      </c>
      <c r="C24" s="85" t="s">
        <v>102</v>
      </c>
      <c r="D24" s="85" t="s">
        <v>54</v>
      </c>
      <c r="E24" s="85" t="s">
        <v>349</v>
      </c>
      <c r="F24" s="85" t="s">
        <v>167</v>
      </c>
      <c r="G24" s="86">
        <v>1</v>
      </c>
      <c r="H24" s="86">
        <v>1</v>
      </c>
      <c r="I24" s="86">
        <v>0.26</v>
      </c>
      <c r="J24" s="81">
        <f t="shared" si="0"/>
        <v>0.26</v>
      </c>
    </row>
    <row r="25" spans="1:10" ht="38.25">
      <c r="A25" s="83">
        <f t="shared" si="1"/>
        <v>13</v>
      </c>
      <c r="B25" s="84" t="s">
        <v>352</v>
      </c>
      <c r="C25" s="85" t="s">
        <v>102</v>
      </c>
      <c r="D25" s="85" t="s">
        <v>135</v>
      </c>
      <c r="E25" s="85" t="s">
        <v>339</v>
      </c>
      <c r="F25" s="85" t="s">
        <v>83</v>
      </c>
      <c r="G25" s="86">
        <v>8488772</v>
      </c>
      <c r="H25" s="86">
        <v>8488772</v>
      </c>
      <c r="I25" s="86">
        <v>8311388.03</v>
      </c>
      <c r="J25" s="81">
        <f t="shared" si="0"/>
        <v>0.9791036948571595</v>
      </c>
    </row>
    <row r="26" spans="1:10" ht="12.75">
      <c r="A26" s="83">
        <f t="shared" si="1"/>
        <v>14</v>
      </c>
      <c r="B26" s="84" t="s">
        <v>342</v>
      </c>
      <c r="C26" s="85" t="s">
        <v>102</v>
      </c>
      <c r="D26" s="85" t="s">
        <v>135</v>
      </c>
      <c r="E26" s="85" t="s">
        <v>343</v>
      </c>
      <c r="F26" s="85" t="s">
        <v>83</v>
      </c>
      <c r="G26" s="86">
        <v>8488772</v>
      </c>
      <c r="H26" s="86">
        <v>8488772</v>
      </c>
      <c r="I26" s="86">
        <v>8311388.03</v>
      </c>
      <c r="J26" s="81">
        <f t="shared" si="0"/>
        <v>0.9791036948571595</v>
      </c>
    </row>
    <row r="27" spans="1:10" ht="25.5">
      <c r="A27" s="83">
        <f t="shared" si="1"/>
        <v>15</v>
      </c>
      <c r="B27" s="84" t="s">
        <v>348</v>
      </c>
      <c r="C27" s="85" t="s">
        <v>102</v>
      </c>
      <c r="D27" s="85" t="s">
        <v>135</v>
      </c>
      <c r="E27" s="85" t="s">
        <v>349</v>
      </c>
      <c r="F27" s="85" t="s">
        <v>83</v>
      </c>
      <c r="G27" s="86">
        <v>8488772</v>
      </c>
      <c r="H27" s="86">
        <v>8488772</v>
      </c>
      <c r="I27" s="86">
        <v>8311388.03</v>
      </c>
      <c r="J27" s="81">
        <f t="shared" si="0"/>
        <v>0.9791036948571595</v>
      </c>
    </row>
    <row r="28" spans="1:10" ht="25.5">
      <c r="A28" s="83">
        <f t="shared" si="1"/>
        <v>16</v>
      </c>
      <c r="B28" s="84" t="s">
        <v>346</v>
      </c>
      <c r="C28" s="85" t="s">
        <v>102</v>
      </c>
      <c r="D28" s="85" t="s">
        <v>135</v>
      </c>
      <c r="E28" s="85" t="s">
        <v>349</v>
      </c>
      <c r="F28" s="85" t="s">
        <v>164</v>
      </c>
      <c r="G28" s="86">
        <v>7396092</v>
      </c>
      <c r="H28" s="86">
        <v>7396092</v>
      </c>
      <c r="I28" s="86">
        <v>7220424.82</v>
      </c>
      <c r="J28" s="81">
        <f t="shared" si="0"/>
        <v>0.9762486486106446</v>
      </c>
    </row>
    <row r="29" spans="1:10" ht="25.5">
      <c r="A29" s="83">
        <f t="shared" si="1"/>
        <v>17</v>
      </c>
      <c r="B29" s="84" t="s">
        <v>350</v>
      </c>
      <c r="C29" s="85" t="s">
        <v>102</v>
      </c>
      <c r="D29" s="85" t="s">
        <v>135</v>
      </c>
      <c r="E29" s="85" t="s">
        <v>349</v>
      </c>
      <c r="F29" s="85" t="s">
        <v>165</v>
      </c>
      <c r="G29" s="86">
        <v>1092680</v>
      </c>
      <c r="H29" s="86">
        <v>1092680</v>
      </c>
      <c r="I29" s="86">
        <v>1090963.21</v>
      </c>
      <c r="J29" s="81">
        <f t="shared" si="0"/>
        <v>0.9984288263718564</v>
      </c>
    </row>
    <row r="30" spans="1:10" ht="12.75">
      <c r="A30" s="83">
        <f t="shared" si="1"/>
        <v>18</v>
      </c>
      <c r="B30" s="84" t="s">
        <v>353</v>
      </c>
      <c r="C30" s="85" t="s">
        <v>102</v>
      </c>
      <c r="D30" s="85" t="s">
        <v>256</v>
      </c>
      <c r="E30" s="85" t="s">
        <v>339</v>
      </c>
      <c r="F30" s="85" t="s">
        <v>83</v>
      </c>
      <c r="G30" s="86">
        <v>1000000</v>
      </c>
      <c r="H30" s="86">
        <v>1000000</v>
      </c>
      <c r="I30" s="86">
        <v>0</v>
      </c>
      <c r="J30" s="81">
        <f t="shared" si="0"/>
        <v>0</v>
      </c>
    </row>
    <row r="31" spans="1:10" ht="12.75">
      <c r="A31" s="83">
        <f t="shared" si="1"/>
        <v>19</v>
      </c>
      <c r="B31" s="84" t="s">
        <v>342</v>
      </c>
      <c r="C31" s="85" t="s">
        <v>102</v>
      </c>
      <c r="D31" s="85" t="s">
        <v>256</v>
      </c>
      <c r="E31" s="85" t="s">
        <v>343</v>
      </c>
      <c r="F31" s="85" t="s">
        <v>83</v>
      </c>
      <c r="G31" s="86">
        <v>1000000</v>
      </c>
      <c r="H31" s="86">
        <v>1000000</v>
      </c>
      <c r="I31" s="86">
        <v>0</v>
      </c>
      <c r="J31" s="81">
        <f t="shared" si="0"/>
        <v>0</v>
      </c>
    </row>
    <row r="32" spans="1:10" ht="12.75">
      <c r="A32" s="83">
        <f t="shared" si="1"/>
        <v>20</v>
      </c>
      <c r="B32" s="84" t="s">
        <v>354</v>
      </c>
      <c r="C32" s="85" t="s">
        <v>102</v>
      </c>
      <c r="D32" s="85" t="s">
        <v>256</v>
      </c>
      <c r="E32" s="85" t="s">
        <v>355</v>
      </c>
      <c r="F32" s="85" t="s">
        <v>83</v>
      </c>
      <c r="G32" s="86">
        <v>1000000</v>
      </c>
      <c r="H32" s="86">
        <v>1000000</v>
      </c>
      <c r="I32" s="86">
        <v>0</v>
      </c>
      <c r="J32" s="81">
        <f t="shared" si="0"/>
        <v>0</v>
      </c>
    </row>
    <row r="33" spans="1:10" ht="12.75">
      <c r="A33" s="83">
        <f t="shared" si="1"/>
        <v>21</v>
      </c>
      <c r="B33" s="84" t="s">
        <v>356</v>
      </c>
      <c r="C33" s="85" t="s">
        <v>102</v>
      </c>
      <c r="D33" s="85" t="s">
        <v>256</v>
      </c>
      <c r="E33" s="85" t="s">
        <v>355</v>
      </c>
      <c r="F33" s="85" t="s">
        <v>257</v>
      </c>
      <c r="G33" s="86">
        <v>1000000</v>
      </c>
      <c r="H33" s="86">
        <v>1000000</v>
      </c>
      <c r="I33" s="86">
        <v>0</v>
      </c>
      <c r="J33" s="81">
        <f t="shared" si="0"/>
        <v>0</v>
      </c>
    </row>
    <row r="34" spans="1:10" ht="12.75">
      <c r="A34" s="83">
        <f t="shared" si="1"/>
        <v>22</v>
      </c>
      <c r="B34" s="84" t="s">
        <v>357</v>
      </c>
      <c r="C34" s="85" t="s">
        <v>102</v>
      </c>
      <c r="D34" s="85" t="s">
        <v>81</v>
      </c>
      <c r="E34" s="85" t="s">
        <v>339</v>
      </c>
      <c r="F34" s="85" t="s">
        <v>83</v>
      </c>
      <c r="G34" s="86">
        <v>38453666.48</v>
      </c>
      <c r="H34" s="86">
        <v>38453666.48</v>
      </c>
      <c r="I34" s="86">
        <v>30673285.67</v>
      </c>
      <c r="J34" s="81">
        <f t="shared" si="0"/>
        <v>0.7976686874827236</v>
      </c>
    </row>
    <row r="35" spans="1:10" ht="51">
      <c r="A35" s="83">
        <f t="shared" si="1"/>
        <v>23</v>
      </c>
      <c r="B35" s="84" t="s">
        <v>358</v>
      </c>
      <c r="C35" s="85" t="s">
        <v>102</v>
      </c>
      <c r="D35" s="85" t="s">
        <v>81</v>
      </c>
      <c r="E35" s="85" t="s">
        <v>359</v>
      </c>
      <c r="F35" s="85" t="s">
        <v>83</v>
      </c>
      <c r="G35" s="86">
        <v>20739972.9</v>
      </c>
      <c r="H35" s="86">
        <v>20739972.9</v>
      </c>
      <c r="I35" s="86">
        <v>18269815.36</v>
      </c>
      <c r="J35" s="81">
        <f t="shared" si="0"/>
        <v>0.8808987093710233</v>
      </c>
    </row>
    <row r="36" spans="1:10" ht="38.25">
      <c r="A36" s="83">
        <f t="shared" si="1"/>
        <v>24</v>
      </c>
      <c r="B36" s="84" t="s">
        <v>360</v>
      </c>
      <c r="C36" s="85" t="s">
        <v>102</v>
      </c>
      <c r="D36" s="85" t="s">
        <v>81</v>
      </c>
      <c r="E36" s="85" t="s">
        <v>361</v>
      </c>
      <c r="F36" s="85" t="s">
        <v>83</v>
      </c>
      <c r="G36" s="86">
        <v>2088097.7</v>
      </c>
      <c r="H36" s="86">
        <v>2088097.7</v>
      </c>
      <c r="I36" s="86">
        <v>1224264.47</v>
      </c>
      <c r="J36" s="81">
        <f t="shared" si="0"/>
        <v>0.586306124469176</v>
      </c>
    </row>
    <row r="37" spans="1:10" ht="25.5">
      <c r="A37" s="83">
        <f t="shared" si="1"/>
        <v>25</v>
      </c>
      <c r="B37" s="84" t="s">
        <v>350</v>
      </c>
      <c r="C37" s="85" t="s">
        <v>102</v>
      </c>
      <c r="D37" s="85" t="s">
        <v>81</v>
      </c>
      <c r="E37" s="85" t="s">
        <v>361</v>
      </c>
      <c r="F37" s="85" t="s">
        <v>165</v>
      </c>
      <c r="G37" s="86">
        <v>2088097.7</v>
      </c>
      <c r="H37" s="86">
        <v>2088097.7</v>
      </c>
      <c r="I37" s="86">
        <v>1224264.47</v>
      </c>
      <c r="J37" s="81">
        <f t="shared" si="0"/>
        <v>0.586306124469176</v>
      </c>
    </row>
    <row r="38" spans="1:10" ht="51">
      <c r="A38" s="83">
        <f t="shared" si="1"/>
        <v>26</v>
      </c>
      <c r="B38" s="84" t="s">
        <v>362</v>
      </c>
      <c r="C38" s="85" t="s">
        <v>102</v>
      </c>
      <c r="D38" s="85" t="s">
        <v>81</v>
      </c>
      <c r="E38" s="85" t="s">
        <v>363</v>
      </c>
      <c r="F38" s="85" t="s">
        <v>83</v>
      </c>
      <c r="G38" s="86">
        <v>50000</v>
      </c>
      <c r="H38" s="86">
        <v>50000</v>
      </c>
      <c r="I38" s="86">
        <v>0</v>
      </c>
      <c r="J38" s="81">
        <f t="shared" si="0"/>
        <v>0</v>
      </c>
    </row>
    <row r="39" spans="1:10" ht="25.5">
      <c r="A39" s="83">
        <f t="shared" si="1"/>
        <v>27</v>
      </c>
      <c r="B39" s="84" t="s">
        <v>350</v>
      </c>
      <c r="C39" s="85" t="s">
        <v>102</v>
      </c>
      <c r="D39" s="85" t="s">
        <v>81</v>
      </c>
      <c r="E39" s="85" t="s">
        <v>363</v>
      </c>
      <c r="F39" s="85" t="s">
        <v>165</v>
      </c>
      <c r="G39" s="86">
        <v>50000</v>
      </c>
      <c r="H39" s="86">
        <v>50000</v>
      </c>
      <c r="I39" s="86">
        <v>0</v>
      </c>
      <c r="J39" s="81">
        <f t="shared" si="0"/>
        <v>0</v>
      </c>
    </row>
    <row r="40" spans="1:10" ht="25.5">
      <c r="A40" s="83">
        <f t="shared" si="1"/>
        <v>28</v>
      </c>
      <c r="B40" s="84" t="s">
        <v>364</v>
      </c>
      <c r="C40" s="85" t="s">
        <v>102</v>
      </c>
      <c r="D40" s="85" t="s">
        <v>81</v>
      </c>
      <c r="E40" s="85" t="s">
        <v>365</v>
      </c>
      <c r="F40" s="85" t="s">
        <v>83</v>
      </c>
      <c r="G40" s="86">
        <v>320000</v>
      </c>
      <c r="H40" s="86">
        <v>320000</v>
      </c>
      <c r="I40" s="86">
        <v>179819.5</v>
      </c>
      <c r="J40" s="81">
        <f t="shared" si="0"/>
        <v>0.5619359375</v>
      </c>
    </row>
    <row r="41" spans="1:10" ht="25.5">
      <c r="A41" s="83">
        <f t="shared" si="1"/>
        <v>29</v>
      </c>
      <c r="B41" s="84" t="s">
        <v>346</v>
      </c>
      <c r="C41" s="85" t="s">
        <v>102</v>
      </c>
      <c r="D41" s="85" t="s">
        <v>81</v>
      </c>
      <c r="E41" s="85" t="s">
        <v>365</v>
      </c>
      <c r="F41" s="85" t="s">
        <v>164</v>
      </c>
      <c r="G41" s="86">
        <v>210000</v>
      </c>
      <c r="H41" s="86">
        <v>210000</v>
      </c>
      <c r="I41" s="86">
        <v>93319.5</v>
      </c>
      <c r="J41" s="81">
        <f t="shared" si="0"/>
        <v>0.44437857142857146</v>
      </c>
    </row>
    <row r="42" spans="1:10" ht="25.5">
      <c r="A42" s="83">
        <f t="shared" si="1"/>
        <v>30</v>
      </c>
      <c r="B42" s="84" t="s">
        <v>350</v>
      </c>
      <c r="C42" s="85" t="s">
        <v>102</v>
      </c>
      <c r="D42" s="85" t="s">
        <v>81</v>
      </c>
      <c r="E42" s="85" t="s">
        <v>365</v>
      </c>
      <c r="F42" s="85" t="s">
        <v>165</v>
      </c>
      <c r="G42" s="86">
        <v>110000</v>
      </c>
      <c r="H42" s="86">
        <v>110000</v>
      </c>
      <c r="I42" s="86">
        <v>86500</v>
      </c>
      <c r="J42" s="81">
        <f t="shared" si="0"/>
        <v>0.7863636363636364</v>
      </c>
    </row>
    <row r="43" spans="1:10" ht="38.25">
      <c r="A43" s="83">
        <f t="shared" si="1"/>
        <v>31</v>
      </c>
      <c r="B43" s="84" t="s">
        <v>366</v>
      </c>
      <c r="C43" s="85" t="s">
        <v>102</v>
      </c>
      <c r="D43" s="85" t="s">
        <v>81</v>
      </c>
      <c r="E43" s="85" t="s">
        <v>367</v>
      </c>
      <c r="F43" s="85" t="s">
        <v>83</v>
      </c>
      <c r="G43" s="86">
        <v>150000</v>
      </c>
      <c r="H43" s="86">
        <v>150000</v>
      </c>
      <c r="I43" s="86">
        <v>83625.5</v>
      </c>
      <c r="J43" s="81">
        <f t="shared" si="0"/>
        <v>0.5575033333333334</v>
      </c>
    </row>
    <row r="44" spans="1:10" ht="25.5">
      <c r="A44" s="83">
        <f t="shared" si="1"/>
        <v>32</v>
      </c>
      <c r="B44" s="84" t="s">
        <v>350</v>
      </c>
      <c r="C44" s="85" t="s">
        <v>102</v>
      </c>
      <c r="D44" s="85" t="s">
        <v>81</v>
      </c>
      <c r="E44" s="85" t="s">
        <v>367</v>
      </c>
      <c r="F44" s="85" t="s">
        <v>165</v>
      </c>
      <c r="G44" s="86">
        <v>150000</v>
      </c>
      <c r="H44" s="86">
        <v>150000</v>
      </c>
      <c r="I44" s="86">
        <v>83625.5</v>
      </c>
      <c r="J44" s="81">
        <f t="shared" si="0"/>
        <v>0.5575033333333334</v>
      </c>
    </row>
    <row r="45" spans="1:10" ht="38.25">
      <c r="A45" s="83">
        <f t="shared" si="1"/>
        <v>33</v>
      </c>
      <c r="B45" s="84" t="s">
        <v>368</v>
      </c>
      <c r="C45" s="85" t="s">
        <v>102</v>
      </c>
      <c r="D45" s="85" t="s">
        <v>81</v>
      </c>
      <c r="E45" s="85" t="s">
        <v>369</v>
      </c>
      <c r="F45" s="85" t="s">
        <v>83</v>
      </c>
      <c r="G45" s="86">
        <v>370000</v>
      </c>
      <c r="H45" s="86">
        <v>370000</v>
      </c>
      <c r="I45" s="86">
        <v>337972.61</v>
      </c>
      <c r="J45" s="81">
        <f t="shared" si="0"/>
        <v>0.9134394864864864</v>
      </c>
    </row>
    <row r="46" spans="1:10" ht="25.5">
      <c r="A46" s="83">
        <f t="shared" si="1"/>
        <v>34</v>
      </c>
      <c r="B46" s="84" t="s">
        <v>350</v>
      </c>
      <c r="C46" s="85" t="s">
        <v>102</v>
      </c>
      <c r="D46" s="85" t="s">
        <v>81</v>
      </c>
      <c r="E46" s="85" t="s">
        <v>369</v>
      </c>
      <c r="F46" s="85" t="s">
        <v>165</v>
      </c>
      <c r="G46" s="86">
        <v>197590</v>
      </c>
      <c r="H46" s="86">
        <v>197590</v>
      </c>
      <c r="I46" s="86">
        <v>182803.61</v>
      </c>
      <c r="J46" s="81">
        <f t="shared" si="0"/>
        <v>0.9251663039627511</v>
      </c>
    </row>
    <row r="47" spans="1:10" ht="12.75">
      <c r="A47" s="83">
        <f t="shared" si="1"/>
        <v>35</v>
      </c>
      <c r="B47" s="84" t="s">
        <v>370</v>
      </c>
      <c r="C47" s="85" t="s">
        <v>102</v>
      </c>
      <c r="D47" s="85" t="s">
        <v>81</v>
      </c>
      <c r="E47" s="85" t="s">
        <v>369</v>
      </c>
      <c r="F47" s="85" t="s">
        <v>166</v>
      </c>
      <c r="G47" s="86">
        <v>172410</v>
      </c>
      <c r="H47" s="86">
        <v>172410</v>
      </c>
      <c r="I47" s="86">
        <v>155169</v>
      </c>
      <c r="J47" s="81">
        <f t="shared" si="0"/>
        <v>0.9</v>
      </c>
    </row>
    <row r="48" spans="1:10" ht="76.5">
      <c r="A48" s="83">
        <f t="shared" si="1"/>
        <v>36</v>
      </c>
      <c r="B48" s="84" t="s">
        <v>371</v>
      </c>
      <c r="C48" s="85" t="s">
        <v>102</v>
      </c>
      <c r="D48" s="85" t="s">
        <v>81</v>
      </c>
      <c r="E48" s="85" t="s">
        <v>372</v>
      </c>
      <c r="F48" s="85" t="s">
        <v>83</v>
      </c>
      <c r="G48" s="86">
        <v>240000</v>
      </c>
      <c r="H48" s="86">
        <v>240000</v>
      </c>
      <c r="I48" s="86">
        <v>186444</v>
      </c>
      <c r="J48" s="81">
        <f t="shared" si="0"/>
        <v>0.77685</v>
      </c>
    </row>
    <row r="49" spans="1:10" ht="25.5">
      <c r="A49" s="83">
        <f t="shared" si="1"/>
        <v>37</v>
      </c>
      <c r="B49" s="84" t="s">
        <v>350</v>
      </c>
      <c r="C49" s="85" t="s">
        <v>102</v>
      </c>
      <c r="D49" s="85" t="s">
        <v>81</v>
      </c>
      <c r="E49" s="85" t="s">
        <v>372</v>
      </c>
      <c r="F49" s="85" t="s">
        <v>165</v>
      </c>
      <c r="G49" s="86">
        <v>240000</v>
      </c>
      <c r="H49" s="86">
        <v>240000</v>
      </c>
      <c r="I49" s="86">
        <v>186444</v>
      </c>
      <c r="J49" s="81">
        <f t="shared" si="0"/>
        <v>0.77685</v>
      </c>
    </row>
    <row r="50" spans="1:10" ht="51">
      <c r="A50" s="83">
        <f t="shared" si="1"/>
        <v>38</v>
      </c>
      <c r="B50" s="84" t="s">
        <v>373</v>
      </c>
      <c r="C50" s="85" t="s">
        <v>102</v>
      </c>
      <c r="D50" s="85" t="s">
        <v>81</v>
      </c>
      <c r="E50" s="85" t="s">
        <v>374</v>
      </c>
      <c r="F50" s="85" t="s">
        <v>83</v>
      </c>
      <c r="G50" s="86">
        <v>50000</v>
      </c>
      <c r="H50" s="86">
        <v>50000</v>
      </c>
      <c r="I50" s="86">
        <v>49740</v>
      </c>
      <c r="J50" s="81">
        <f t="shared" si="0"/>
        <v>0.9948</v>
      </c>
    </row>
    <row r="51" spans="1:10" ht="25.5">
      <c r="A51" s="83">
        <f t="shared" si="1"/>
        <v>39</v>
      </c>
      <c r="B51" s="84" t="s">
        <v>350</v>
      </c>
      <c r="C51" s="85" t="s">
        <v>102</v>
      </c>
      <c r="D51" s="85" t="s">
        <v>81</v>
      </c>
      <c r="E51" s="85" t="s">
        <v>374</v>
      </c>
      <c r="F51" s="85" t="s">
        <v>165</v>
      </c>
      <c r="G51" s="86">
        <v>50000</v>
      </c>
      <c r="H51" s="86">
        <v>50000</v>
      </c>
      <c r="I51" s="86">
        <v>49740</v>
      </c>
      <c r="J51" s="81">
        <f t="shared" si="0"/>
        <v>0.9948</v>
      </c>
    </row>
    <row r="52" spans="1:10" ht="25.5">
      <c r="A52" s="83">
        <f t="shared" si="1"/>
        <v>40</v>
      </c>
      <c r="B52" s="84" t="s">
        <v>375</v>
      </c>
      <c r="C52" s="85" t="s">
        <v>102</v>
      </c>
      <c r="D52" s="85" t="s">
        <v>81</v>
      </c>
      <c r="E52" s="85" t="s">
        <v>376</v>
      </c>
      <c r="F52" s="85" t="s">
        <v>83</v>
      </c>
      <c r="G52" s="86">
        <v>73626</v>
      </c>
      <c r="H52" s="86">
        <v>73626</v>
      </c>
      <c r="I52" s="86">
        <v>73625.91</v>
      </c>
      <c r="J52" s="81">
        <f t="shared" si="0"/>
        <v>0.9999987776057372</v>
      </c>
    </row>
    <row r="53" spans="1:10" ht="25.5">
      <c r="A53" s="83">
        <f t="shared" si="1"/>
        <v>41</v>
      </c>
      <c r="B53" s="84" t="s">
        <v>350</v>
      </c>
      <c r="C53" s="85" t="s">
        <v>102</v>
      </c>
      <c r="D53" s="85" t="s">
        <v>81</v>
      </c>
      <c r="E53" s="85" t="s">
        <v>376</v>
      </c>
      <c r="F53" s="85" t="s">
        <v>165</v>
      </c>
      <c r="G53" s="86">
        <v>73626</v>
      </c>
      <c r="H53" s="86">
        <v>73626</v>
      </c>
      <c r="I53" s="86">
        <v>73625.91</v>
      </c>
      <c r="J53" s="81">
        <f t="shared" si="0"/>
        <v>0.9999987776057372</v>
      </c>
    </row>
    <row r="54" spans="1:10" ht="25.5">
      <c r="A54" s="83">
        <f t="shared" si="1"/>
        <v>42</v>
      </c>
      <c r="B54" s="84" t="s">
        <v>377</v>
      </c>
      <c r="C54" s="85" t="s">
        <v>102</v>
      </c>
      <c r="D54" s="85" t="s">
        <v>81</v>
      </c>
      <c r="E54" s="85" t="s">
        <v>378</v>
      </c>
      <c r="F54" s="85" t="s">
        <v>83</v>
      </c>
      <c r="G54" s="86">
        <v>50000</v>
      </c>
      <c r="H54" s="86">
        <v>50000</v>
      </c>
      <c r="I54" s="86">
        <v>50000</v>
      </c>
      <c r="J54" s="81">
        <f t="shared" si="0"/>
        <v>1</v>
      </c>
    </row>
    <row r="55" spans="1:10" ht="12.75">
      <c r="A55" s="83">
        <f t="shared" si="1"/>
        <v>43</v>
      </c>
      <c r="B55" s="84" t="s">
        <v>351</v>
      </c>
      <c r="C55" s="85" t="s">
        <v>102</v>
      </c>
      <c r="D55" s="85" t="s">
        <v>81</v>
      </c>
      <c r="E55" s="85" t="s">
        <v>378</v>
      </c>
      <c r="F55" s="85" t="s">
        <v>167</v>
      </c>
      <c r="G55" s="86">
        <v>50000</v>
      </c>
      <c r="H55" s="86">
        <v>50000</v>
      </c>
      <c r="I55" s="86">
        <v>50000</v>
      </c>
      <c r="J55" s="81">
        <f t="shared" si="0"/>
        <v>1</v>
      </c>
    </row>
    <row r="56" spans="1:10" ht="38.25">
      <c r="A56" s="83">
        <f t="shared" si="1"/>
        <v>44</v>
      </c>
      <c r="B56" s="84" t="s">
        <v>379</v>
      </c>
      <c r="C56" s="85" t="s">
        <v>102</v>
      </c>
      <c r="D56" s="85" t="s">
        <v>81</v>
      </c>
      <c r="E56" s="85" t="s">
        <v>380</v>
      </c>
      <c r="F56" s="85" t="s">
        <v>83</v>
      </c>
      <c r="G56" s="86">
        <v>20000</v>
      </c>
      <c r="H56" s="86">
        <v>20000</v>
      </c>
      <c r="I56" s="86">
        <v>19470</v>
      </c>
      <c r="J56" s="81">
        <f t="shared" si="0"/>
        <v>0.9735</v>
      </c>
    </row>
    <row r="57" spans="1:10" ht="25.5">
      <c r="A57" s="83">
        <f t="shared" si="1"/>
        <v>45</v>
      </c>
      <c r="B57" s="84" t="s">
        <v>350</v>
      </c>
      <c r="C57" s="85" t="s">
        <v>102</v>
      </c>
      <c r="D57" s="85" t="s">
        <v>81</v>
      </c>
      <c r="E57" s="85" t="s">
        <v>380</v>
      </c>
      <c r="F57" s="85" t="s">
        <v>165</v>
      </c>
      <c r="G57" s="86">
        <v>20000</v>
      </c>
      <c r="H57" s="86">
        <v>20000</v>
      </c>
      <c r="I57" s="86">
        <v>19470</v>
      </c>
      <c r="J57" s="81">
        <f t="shared" si="0"/>
        <v>0.9735</v>
      </c>
    </row>
    <row r="58" spans="1:10" ht="63.75">
      <c r="A58" s="83">
        <f t="shared" si="1"/>
        <v>46</v>
      </c>
      <c r="B58" s="84" t="s">
        <v>381</v>
      </c>
      <c r="C58" s="85" t="s">
        <v>102</v>
      </c>
      <c r="D58" s="85" t="s">
        <v>81</v>
      </c>
      <c r="E58" s="85" t="s">
        <v>382</v>
      </c>
      <c r="F58" s="85" t="s">
        <v>83</v>
      </c>
      <c r="G58" s="86">
        <v>50000</v>
      </c>
      <c r="H58" s="86">
        <v>50000</v>
      </c>
      <c r="I58" s="86">
        <v>47653.81</v>
      </c>
      <c r="J58" s="81">
        <f t="shared" si="0"/>
        <v>0.9530761999999999</v>
      </c>
    </row>
    <row r="59" spans="1:10" ht="25.5">
      <c r="A59" s="83">
        <f t="shared" si="1"/>
        <v>47</v>
      </c>
      <c r="B59" s="84" t="s">
        <v>350</v>
      </c>
      <c r="C59" s="85" t="s">
        <v>102</v>
      </c>
      <c r="D59" s="85" t="s">
        <v>81</v>
      </c>
      <c r="E59" s="85" t="s">
        <v>382</v>
      </c>
      <c r="F59" s="85" t="s">
        <v>165</v>
      </c>
      <c r="G59" s="86">
        <v>50000</v>
      </c>
      <c r="H59" s="86">
        <v>50000</v>
      </c>
      <c r="I59" s="86">
        <v>47653.81</v>
      </c>
      <c r="J59" s="81">
        <f t="shared" si="0"/>
        <v>0.9530761999999999</v>
      </c>
    </row>
    <row r="60" spans="1:10" ht="25.5">
      <c r="A60" s="83">
        <f t="shared" si="1"/>
        <v>48</v>
      </c>
      <c r="B60" s="84" t="s">
        <v>383</v>
      </c>
      <c r="C60" s="85" t="s">
        <v>102</v>
      </c>
      <c r="D60" s="85" t="s">
        <v>81</v>
      </c>
      <c r="E60" s="85" t="s">
        <v>384</v>
      </c>
      <c r="F60" s="85" t="s">
        <v>83</v>
      </c>
      <c r="G60" s="86">
        <v>380000</v>
      </c>
      <c r="H60" s="86">
        <v>380000</v>
      </c>
      <c r="I60" s="86">
        <v>40500</v>
      </c>
      <c r="J60" s="81">
        <f t="shared" si="0"/>
        <v>0.10657894736842105</v>
      </c>
    </row>
    <row r="61" spans="1:10" ht="25.5">
      <c r="A61" s="83">
        <f t="shared" si="1"/>
        <v>49</v>
      </c>
      <c r="B61" s="84" t="s">
        <v>350</v>
      </c>
      <c r="C61" s="85" t="s">
        <v>102</v>
      </c>
      <c r="D61" s="85" t="s">
        <v>81</v>
      </c>
      <c r="E61" s="85" t="s">
        <v>384</v>
      </c>
      <c r="F61" s="85" t="s">
        <v>165</v>
      </c>
      <c r="G61" s="86">
        <v>380000</v>
      </c>
      <c r="H61" s="86">
        <v>380000</v>
      </c>
      <c r="I61" s="86">
        <v>40500</v>
      </c>
      <c r="J61" s="81">
        <f t="shared" si="0"/>
        <v>0.10657894736842105</v>
      </c>
    </row>
    <row r="62" spans="1:10" ht="63.75">
      <c r="A62" s="83">
        <f t="shared" si="1"/>
        <v>50</v>
      </c>
      <c r="B62" s="84" t="s">
        <v>385</v>
      </c>
      <c r="C62" s="85" t="s">
        <v>102</v>
      </c>
      <c r="D62" s="85" t="s">
        <v>81</v>
      </c>
      <c r="E62" s="85" t="s">
        <v>386</v>
      </c>
      <c r="F62" s="85" t="s">
        <v>83</v>
      </c>
      <c r="G62" s="86">
        <v>750000</v>
      </c>
      <c r="H62" s="86">
        <v>750000</v>
      </c>
      <c r="I62" s="86">
        <v>749994.75</v>
      </c>
      <c r="J62" s="81">
        <f t="shared" si="0"/>
        <v>0.999993</v>
      </c>
    </row>
    <row r="63" spans="1:10" ht="38.25">
      <c r="A63" s="83">
        <f t="shared" si="1"/>
        <v>51</v>
      </c>
      <c r="B63" s="84" t="s">
        <v>387</v>
      </c>
      <c r="C63" s="85" t="s">
        <v>102</v>
      </c>
      <c r="D63" s="85" t="s">
        <v>81</v>
      </c>
      <c r="E63" s="85" t="s">
        <v>386</v>
      </c>
      <c r="F63" s="85" t="s">
        <v>168</v>
      </c>
      <c r="G63" s="86">
        <v>750000</v>
      </c>
      <c r="H63" s="86">
        <v>750000</v>
      </c>
      <c r="I63" s="86">
        <v>749994.75</v>
      </c>
      <c r="J63" s="81">
        <f t="shared" si="0"/>
        <v>0.999993</v>
      </c>
    </row>
    <row r="64" spans="1:10" ht="76.5">
      <c r="A64" s="83">
        <f t="shared" si="1"/>
        <v>52</v>
      </c>
      <c r="B64" s="84" t="s">
        <v>388</v>
      </c>
      <c r="C64" s="85" t="s">
        <v>102</v>
      </c>
      <c r="D64" s="85" t="s">
        <v>81</v>
      </c>
      <c r="E64" s="85" t="s">
        <v>389</v>
      </c>
      <c r="F64" s="85" t="s">
        <v>83</v>
      </c>
      <c r="G64" s="86">
        <v>250000</v>
      </c>
      <c r="H64" s="86">
        <v>250000</v>
      </c>
      <c r="I64" s="86">
        <v>249735.43</v>
      </c>
      <c r="J64" s="81">
        <f t="shared" si="0"/>
        <v>0.9989417199999999</v>
      </c>
    </row>
    <row r="65" spans="1:10" ht="25.5">
      <c r="A65" s="83">
        <f t="shared" si="1"/>
        <v>53</v>
      </c>
      <c r="B65" s="84" t="s">
        <v>350</v>
      </c>
      <c r="C65" s="85" t="s">
        <v>102</v>
      </c>
      <c r="D65" s="85" t="s">
        <v>81</v>
      </c>
      <c r="E65" s="85" t="s">
        <v>389</v>
      </c>
      <c r="F65" s="85" t="s">
        <v>165</v>
      </c>
      <c r="G65" s="86">
        <v>250000</v>
      </c>
      <c r="H65" s="86">
        <v>250000</v>
      </c>
      <c r="I65" s="86">
        <v>249735.43</v>
      </c>
      <c r="J65" s="81">
        <f t="shared" si="0"/>
        <v>0.9989417199999999</v>
      </c>
    </row>
    <row r="66" spans="1:10" ht="38.25">
      <c r="A66" s="83">
        <f t="shared" si="1"/>
        <v>54</v>
      </c>
      <c r="B66" s="84" t="s">
        <v>390</v>
      </c>
      <c r="C66" s="85" t="s">
        <v>102</v>
      </c>
      <c r="D66" s="85" t="s">
        <v>81</v>
      </c>
      <c r="E66" s="85" t="s">
        <v>391</v>
      </c>
      <c r="F66" s="85" t="s">
        <v>83</v>
      </c>
      <c r="G66" s="86">
        <v>13881749.2</v>
      </c>
      <c r="H66" s="86">
        <v>13881749.2</v>
      </c>
      <c r="I66" s="86">
        <v>13525101.91</v>
      </c>
      <c r="J66" s="81">
        <f t="shared" si="0"/>
        <v>0.9743081880488088</v>
      </c>
    </row>
    <row r="67" spans="1:10" ht="12.75">
      <c r="A67" s="83">
        <f t="shared" si="1"/>
        <v>55</v>
      </c>
      <c r="B67" s="84" t="s">
        <v>392</v>
      </c>
      <c r="C67" s="85" t="s">
        <v>102</v>
      </c>
      <c r="D67" s="85" t="s">
        <v>81</v>
      </c>
      <c r="E67" s="85" t="s">
        <v>391</v>
      </c>
      <c r="F67" s="85" t="s">
        <v>169</v>
      </c>
      <c r="G67" s="86">
        <v>7423172</v>
      </c>
      <c r="H67" s="86">
        <v>7423172</v>
      </c>
      <c r="I67" s="86">
        <v>7330406.11</v>
      </c>
      <c r="J67" s="81">
        <f t="shared" si="0"/>
        <v>0.987503200788019</v>
      </c>
    </row>
    <row r="68" spans="1:10" ht="25.5">
      <c r="A68" s="83">
        <f t="shared" si="1"/>
        <v>56</v>
      </c>
      <c r="B68" s="84" t="s">
        <v>350</v>
      </c>
      <c r="C68" s="85" t="s">
        <v>102</v>
      </c>
      <c r="D68" s="85" t="s">
        <v>81</v>
      </c>
      <c r="E68" s="85" t="s">
        <v>391</v>
      </c>
      <c r="F68" s="85" t="s">
        <v>165</v>
      </c>
      <c r="G68" s="86">
        <v>6114238.2</v>
      </c>
      <c r="H68" s="86">
        <v>6114238.2</v>
      </c>
      <c r="I68" s="86">
        <v>5850356.8</v>
      </c>
      <c r="J68" s="81">
        <f t="shared" si="0"/>
        <v>0.9568414917168258</v>
      </c>
    </row>
    <row r="69" spans="1:10" ht="12.75">
      <c r="A69" s="83">
        <f t="shared" si="1"/>
        <v>57</v>
      </c>
      <c r="B69" s="84" t="s">
        <v>351</v>
      </c>
      <c r="C69" s="85" t="s">
        <v>102</v>
      </c>
      <c r="D69" s="85" t="s">
        <v>81</v>
      </c>
      <c r="E69" s="85" t="s">
        <v>391</v>
      </c>
      <c r="F69" s="85" t="s">
        <v>167</v>
      </c>
      <c r="G69" s="86">
        <v>344339</v>
      </c>
      <c r="H69" s="86">
        <v>344339</v>
      </c>
      <c r="I69" s="86">
        <v>344339</v>
      </c>
      <c r="J69" s="81">
        <f t="shared" si="0"/>
        <v>1</v>
      </c>
    </row>
    <row r="70" spans="1:10" ht="38.25">
      <c r="A70" s="83">
        <f t="shared" si="1"/>
        <v>58</v>
      </c>
      <c r="B70" s="84" t="s">
        <v>393</v>
      </c>
      <c r="C70" s="85" t="s">
        <v>102</v>
      </c>
      <c r="D70" s="85" t="s">
        <v>81</v>
      </c>
      <c r="E70" s="85" t="s">
        <v>394</v>
      </c>
      <c r="F70" s="85" t="s">
        <v>83</v>
      </c>
      <c r="G70" s="86">
        <v>1177500</v>
      </c>
      <c r="H70" s="86">
        <v>1177500</v>
      </c>
      <c r="I70" s="86">
        <v>1070939.47</v>
      </c>
      <c r="J70" s="81">
        <f t="shared" si="0"/>
        <v>0.9095027346072186</v>
      </c>
    </row>
    <row r="71" spans="1:10" ht="12.75">
      <c r="A71" s="83">
        <f t="shared" si="1"/>
        <v>59</v>
      </c>
      <c r="B71" s="84" t="s">
        <v>392</v>
      </c>
      <c r="C71" s="85" t="s">
        <v>102</v>
      </c>
      <c r="D71" s="85" t="s">
        <v>81</v>
      </c>
      <c r="E71" s="85" t="s">
        <v>394</v>
      </c>
      <c r="F71" s="85" t="s">
        <v>169</v>
      </c>
      <c r="G71" s="86">
        <v>1157530</v>
      </c>
      <c r="H71" s="86">
        <v>1157530</v>
      </c>
      <c r="I71" s="86">
        <v>1052939.47</v>
      </c>
      <c r="J71" s="81">
        <f t="shared" si="0"/>
        <v>0.9096433526560866</v>
      </c>
    </row>
    <row r="72" spans="1:10" ht="25.5">
      <c r="A72" s="83">
        <f t="shared" si="1"/>
        <v>60</v>
      </c>
      <c r="B72" s="84" t="s">
        <v>350</v>
      </c>
      <c r="C72" s="85" t="s">
        <v>102</v>
      </c>
      <c r="D72" s="85" t="s">
        <v>81</v>
      </c>
      <c r="E72" s="85" t="s">
        <v>394</v>
      </c>
      <c r="F72" s="85" t="s">
        <v>165</v>
      </c>
      <c r="G72" s="86">
        <v>19970</v>
      </c>
      <c r="H72" s="86">
        <v>19970</v>
      </c>
      <c r="I72" s="86">
        <v>18000</v>
      </c>
      <c r="J72" s="81">
        <f t="shared" si="0"/>
        <v>0.901352028042063</v>
      </c>
    </row>
    <row r="73" spans="1:10" ht="63.75">
      <c r="A73" s="83">
        <f t="shared" si="1"/>
        <v>61</v>
      </c>
      <c r="B73" s="84" t="s">
        <v>395</v>
      </c>
      <c r="C73" s="85" t="s">
        <v>102</v>
      </c>
      <c r="D73" s="85" t="s">
        <v>81</v>
      </c>
      <c r="E73" s="85" t="s">
        <v>396</v>
      </c>
      <c r="F73" s="85" t="s">
        <v>83</v>
      </c>
      <c r="G73" s="86">
        <v>500000</v>
      </c>
      <c r="H73" s="86">
        <v>500000</v>
      </c>
      <c r="I73" s="86">
        <v>290000</v>
      </c>
      <c r="J73" s="81">
        <f t="shared" si="0"/>
        <v>0.58</v>
      </c>
    </row>
    <row r="74" spans="1:10" ht="25.5">
      <c r="A74" s="83">
        <f t="shared" si="1"/>
        <v>62</v>
      </c>
      <c r="B74" s="84" t="s">
        <v>350</v>
      </c>
      <c r="C74" s="85" t="s">
        <v>102</v>
      </c>
      <c r="D74" s="85" t="s">
        <v>81</v>
      </c>
      <c r="E74" s="85" t="s">
        <v>396</v>
      </c>
      <c r="F74" s="85" t="s">
        <v>165</v>
      </c>
      <c r="G74" s="86">
        <v>500000</v>
      </c>
      <c r="H74" s="86">
        <v>500000</v>
      </c>
      <c r="I74" s="86">
        <v>290000</v>
      </c>
      <c r="J74" s="81">
        <f t="shared" si="0"/>
        <v>0.58</v>
      </c>
    </row>
    <row r="75" spans="1:10" ht="38.25">
      <c r="A75" s="83">
        <f t="shared" si="1"/>
        <v>63</v>
      </c>
      <c r="B75" s="84" t="s">
        <v>397</v>
      </c>
      <c r="C75" s="85" t="s">
        <v>102</v>
      </c>
      <c r="D75" s="85" t="s">
        <v>81</v>
      </c>
      <c r="E75" s="85" t="s">
        <v>398</v>
      </c>
      <c r="F75" s="85" t="s">
        <v>83</v>
      </c>
      <c r="G75" s="86">
        <v>50000</v>
      </c>
      <c r="H75" s="86">
        <v>50000</v>
      </c>
      <c r="I75" s="86">
        <v>16948</v>
      </c>
      <c r="J75" s="81">
        <f t="shared" si="0"/>
        <v>0.33896</v>
      </c>
    </row>
    <row r="76" spans="1:10" ht="25.5">
      <c r="A76" s="83">
        <f t="shared" si="1"/>
        <v>64</v>
      </c>
      <c r="B76" s="84" t="s">
        <v>350</v>
      </c>
      <c r="C76" s="85" t="s">
        <v>102</v>
      </c>
      <c r="D76" s="85" t="s">
        <v>81</v>
      </c>
      <c r="E76" s="85" t="s">
        <v>398</v>
      </c>
      <c r="F76" s="85" t="s">
        <v>165</v>
      </c>
      <c r="G76" s="86">
        <v>50000</v>
      </c>
      <c r="H76" s="86">
        <v>50000</v>
      </c>
      <c r="I76" s="86">
        <v>16948</v>
      </c>
      <c r="J76" s="81">
        <f t="shared" si="0"/>
        <v>0.33896</v>
      </c>
    </row>
    <row r="77" spans="1:10" ht="63.75">
      <c r="A77" s="83">
        <f t="shared" si="1"/>
        <v>65</v>
      </c>
      <c r="B77" s="84" t="s">
        <v>399</v>
      </c>
      <c r="C77" s="85" t="s">
        <v>102</v>
      </c>
      <c r="D77" s="85" t="s">
        <v>81</v>
      </c>
      <c r="E77" s="85" t="s">
        <v>400</v>
      </c>
      <c r="F77" s="85" t="s">
        <v>83</v>
      </c>
      <c r="G77" s="86">
        <v>289000</v>
      </c>
      <c r="H77" s="86">
        <v>289000</v>
      </c>
      <c r="I77" s="86">
        <v>73980</v>
      </c>
      <c r="J77" s="81">
        <f t="shared" si="0"/>
        <v>0.2559861591695502</v>
      </c>
    </row>
    <row r="78" spans="1:10" ht="25.5">
      <c r="A78" s="83">
        <f t="shared" si="1"/>
        <v>66</v>
      </c>
      <c r="B78" s="84" t="s">
        <v>350</v>
      </c>
      <c r="C78" s="85" t="s">
        <v>102</v>
      </c>
      <c r="D78" s="85" t="s">
        <v>81</v>
      </c>
      <c r="E78" s="85" t="s">
        <v>400</v>
      </c>
      <c r="F78" s="85" t="s">
        <v>165</v>
      </c>
      <c r="G78" s="86">
        <v>289000</v>
      </c>
      <c r="H78" s="86">
        <v>289000</v>
      </c>
      <c r="I78" s="86">
        <v>73980</v>
      </c>
      <c r="J78" s="81">
        <f aca="true" t="shared" si="2" ref="J78:J141">I78/H78</f>
        <v>0.2559861591695502</v>
      </c>
    </row>
    <row r="79" spans="1:10" ht="51">
      <c r="A79" s="83">
        <f aca="true" t="shared" si="3" ref="A79:A142">A78+1</f>
        <v>67</v>
      </c>
      <c r="B79" s="84" t="s">
        <v>401</v>
      </c>
      <c r="C79" s="85" t="s">
        <v>102</v>
      </c>
      <c r="D79" s="85" t="s">
        <v>81</v>
      </c>
      <c r="E79" s="85" t="s">
        <v>402</v>
      </c>
      <c r="F79" s="85" t="s">
        <v>83</v>
      </c>
      <c r="G79" s="86">
        <v>17289598.58</v>
      </c>
      <c r="H79" s="86">
        <v>17289598.58</v>
      </c>
      <c r="I79" s="86">
        <v>11980630.99</v>
      </c>
      <c r="J79" s="81">
        <f t="shared" si="2"/>
        <v>0.6929386436917497</v>
      </c>
    </row>
    <row r="80" spans="1:10" ht="25.5">
      <c r="A80" s="83">
        <f t="shared" si="3"/>
        <v>68</v>
      </c>
      <c r="B80" s="84" t="s">
        <v>403</v>
      </c>
      <c r="C80" s="85" t="s">
        <v>102</v>
      </c>
      <c r="D80" s="85" t="s">
        <v>81</v>
      </c>
      <c r="E80" s="85" t="s">
        <v>404</v>
      </c>
      <c r="F80" s="85" t="s">
        <v>83</v>
      </c>
      <c r="G80" s="86">
        <v>2672895</v>
      </c>
      <c r="H80" s="86">
        <v>2672895</v>
      </c>
      <c r="I80" s="86">
        <v>2672894.9</v>
      </c>
      <c r="J80" s="81">
        <f t="shared" si="2"/>
        <v>0.9999999625873818</v>
      </c>
    </row>
    <row r="81" spans="1:10" ht="12.75">
      <c r="A81" s="83">
        <f t="shared" si="3"/>
        <v>69</v>
      </c>
      <c r="B81" s="84" t="s">
        <v>405</v>
      </c>
      <c r="C81" s="85" t="s">
        <v>102</v>
      </c>
      <c r="D81" s="85" t="s">
        <v>81</v>
      </c>
      <c r="E81" s="85" t="s">
        <v>404</v>
      </c>
      <c r="F81" s="85" t="s">
        <v>170</v>
      </c>
      <c r="G81" s="86">
        <v>2672895</v>
      </c>
      <c r="H81" s="86">
        <v>2672895</v>
      </c>
      <c r="I81" s="86">
        <v>2672894.9</v>
      </c>
      <c r="J81" s="81">
        <f t="shared" si="2"/>
        <v>0.9999999625873818</v>
      </c>
    </row>
    <row r="82" spans="1:10" ht="38.25">
      <c r="A82" s="83">
        <f t="shared" si="3"/>
        <v>70</v>
      </c>
      <c r="B82" s="84" t="s">
        <v>406</v>
      </c>
      <c r="C82" s="85" t="s">
        <v>102</v>
      </c>
      <c r="D82" s="85" t="s">
        <v>81</v>
      </c>
      <c r="E82" s="85" t="s">
        <v>407</v>
      </c>
      <c r="F82" s="85" t="s">
        <v>83</v>
      </c>
      <c r="G82" s="86">
        <v>78280</v>
      </c>
      <c r="H82" s="86">
        <v>78280</v>
      </c>
      <c r="I82" s="86">
        <v>78280</v>
      </c>
      <c r="J82" s="81">
        <f t="shared" si="2"/>
        <v>1</v>
      </c>
    </row>
    <row r="83" spans="1:10" ht="25.5">
      <c r="A83" s="83">
        <f t="shared" si="3"/>
        <v>71</v>
      </c>
      <c r="B83" s="84" t="s">
        <v>350</v>
      </c>
      <c r="C83" s="85" t="s">
        <v>102</v>
      </c>
      <c r="D83" s="85" t="s">
        <v>81</v>
      </c>
      <c r="E83" s="85" t="s">
        <v>407</v>
      </c>
      <c r="F83" s="85" t="s">
        <v>165</v>
      </c>
      <c r="G83" s="86">
        <v>78280</v>
      </c>
      <c r="H83" s="86">
        <v>78280</v>
      </c>
      <c r="I83" s="86">
        <v>78280</v>
      </c>
      <c r="J83" s="81">
        <f t="shared" si="2"/>
        <v>1</v>
      </c>
    </row>
    <row r="84" spans="1:10" ht="25.5">
      <c r="A84" s="83">
        <f t="shared" si="3"/>
        <v>72</v>
      </c>
      <c r="B84" s="84" t="s">
        <v>408</v>
      </c>
      <c r="C84" s="85" t="s">
        <v>102</v>
      </c>
      <c r="D84" s="85" t="s">
        <v>81</v>
      </c>
      <c r="E84" s="85" t="s">
        <v>409</v>
      </c>
      <c r="F84" s="85" t="s">
        <v>83</v>
      </c>
      <c r="G84" s="86">
        <v>1426086.63</v>
      </c>
      <c r="H84" s="86">
        <v>1426086.63</v>
      </c>
      <c r="I84" s="86">
        <v>352183.65</v>
      </c>
      <c r="J84" s="81">
        <f t="shared" si="2"/>
        <v>0.24695810380046831</v>
      </c>
    </row>
    <row r="85" spans="1:10" ht="25.5">
      <c r="A85" s="83">
        <f t="shared" si="3"/>
        <v>73</v>
      </c>
      <c r="B85" s="84" t="s">
        <v>350</v>
      </c>
      <c r="C85" s="85" t="s">
        <v>102</v>
      </c>
      <c r="D85" s="85" t="s">
        <v>81</v>
      </c>
      <c r="E85" s="85" t="s">
        <v>409</v>
      </c>
      <c r="F85" s="85" t="s">
        <v>165</v>
      </c>
      <c r="G85" s="86">
        <v>1426086.63</v>
      </c>
      <c r="H85" s="86">
        <v>1426086.63</v>
      </c>
      <c r="I85" s="86">
        <v>352183.65</v>
      </c>
      <c r="J85" s="81">
        <f t="shared" si="2"/>
        <v>0.24695810380046831</v>
      </c>
    </row>
    <row r="86" spans="1:10" ht="51">
      <c r="A86" s="83">
        <f t="shared" si="3"/>
        <v>74</v>
      </c>
      <c r="B86" s="84" t="s">
        <v>410</v>
      </c>
      <c r="C86" s="85" t="s">
        <v>102</v>
      </c>
      <c r="D86" s="85" t="s">
        <v>81</v>
      </c>
      <c r="E86" s="85" t="s">
        <v>411</v>
      </c>
      <c r="F86" s="85" t="s">
        <v>83</v>
      </c>
      <c r="G86" s="86">
        <v>9807628.04</v>
      </c>
      <c r="H86" s="86">
        <v>9807628.04</v>
      </c>
      <c r="I86" s="86">
        <v>7415973.53</v>
      </c>
      <c r="J86" s="81">
        <f t="shared" si="2"/>
        <v>0.7561434324134504</v>
      </c>
    </row>
    <row r="87" spans="1:10" ht="25.5">
      <c r="A87" s="83">
        <f t="shared" si="3"/>
        <v>75</v>
      </c>
      <c r="B87" s="84" t="s">
        <v>350</v>
      </c>
      <c r="C87" s="85" t="s">
        <v>102</v>
      </c>
      <c r="D87" s="85" t="s">
        <v>81</v>
      </c>
      <c r="E87" s="85" t="s">
        <v>411</v>
      </c>
      <c r="F87" s="85" t="s">
        <v>165</v>
      </c>
      <c r="G87" s="86">
        <v>9801628.04</v>
      </c>
      <c r="H87" s="86">
        <v>9801628.04</v>
      </c>
      <c r="I87" s="86">
        <v>7409973.53</v>
      </c>
      <c r="J87" s="81">
        <f t="shared" si="2"/>
        <v>0.7559941572726729</v>
      </c>
    </row>
    <row r="88" spans="1:10" ht="12.75">
      <c r="A88" s="83">
        <f t="shared" si="3"/>
        <v>76</v>
      </c>
      <c r="B88" s="84" t="s">
        <v>351</v>
      </c>
      <c r="C88" s="85" t="s">
        <v>102</v>
      </c>
      <c r="D88" s="85" t="s">
        <v>81</v>
      </c>
      <c r="E88" s="85" t="s">
        <v>411</v>
      </c>
      <c r="F88" s="85" t="s">
        <v>167</v>
      </c>
      <c r="G88" s="86">
        <v>6000</v>
      </c>
      <c r="H88" s="86">
        <v>6000</v>
      </c>
      <c r="I88" s="86">
        <v>6000</v>
      </c>
      <c r="J88" s="81">
        <f t="shared" si="2"/>
        <v>1</v>
      </c>
    </row>
    <row r="89" spans="1:10" ht="25.5">
      <c r="A89" s="83">
        <f t="shared" si="3"/>
        <v>77</v>
      </c>
      <c r="B89" s="84" t="s">
        <v>412</v>
      </c>
      <c r="C89" s="85" t="s">
        <v>102</v>
      </c>
      <c r="D89" s="85" t="s">
        <v>81</v>
      </c>
      <c r="E89" s="85" t="s">
        <v>413</v>
      </c>
      <c r="F89" s="85" t="s">
        <v>83</v>
      </c>
      <c r="G89" s="86">
        <v>78400</v>
      </c>
      <c r="H89" s="86">
        <v>78400</v>
      </c>
      <c r="I89" s="86">
        <v>78400</v>
      </c>
      <c r="J89" s="81">
        <f t="shared" si="2"/>
        <v>1</v>
      </c>
    </row>
    <row r="90" spans="1:10" ht="25.5">
      <c r="A90" s="83">
        <f t="shared" si="3"/>
        <v>78</v>
      </c>
      <c r="B90" s="84" t="s">
        <v>350</v>
      </c>
      <c r="C90" s="85" t="s">
        <v>102</v>
      </c>
      <c r="D90" s="85" t="s">
        <v>81</v>
      </c>
      <c r="E90" s="85" t="s">
        <v>413</v>
      </c>
      <c r="F90" s="85" t="s">
        <v>165</v>
      </c>
      <c r="G90" s="86">
        <v>78400</v>
      </c>
      <c r="H90" s="86">
        <v>78400</v>
      </c>
      <c r="I90" s="86">
        <v>78400</v>
      </c>
      <c r="J90" s="81">
        <f t="shared" si="2"/>
        <v>1</v>
      </c>
    </row>
    <row r="91" spans="1:10" ht="25.5">
      <c r="A91" s="83">
        <f t="shared" si="3"/>
        <v>79</v>
      </c>
      <c r="B91" s="84" t="s">
        <v>414</v>
      </c>
      <c r="C91" s="85" t="s">
        <v>102</v>
      </c>
      <c r="D91" s="85" t="s">
        <v>81</v>
      </c>
      <c r="E91" s="85" t="s">
        <v>415</v>
      </c>
      <c r="F91" s="85" t="s">
        <v>83</v>
      </c>
      <c r="G91" s="86">
        <v>768527.2</v>
      </c>
      <c r="H91" s="86">
        <v>768527.2</v>
      </c>
      <c r="I91" s="86">
        <v>768527.2</v>
      </c>
      <c r="J91" s="81">
        <f t="shared" si="2"/>
        <v>1</v>
      </c>
    </row>
    <row r="92" spans="1:10" ht="25.5">
      <c r="A92" s="83">
        <f t="shared" si="3"/>
        <v>80</v>
      </c>
      <c r="B92" s="84" t="s">
        <v>350</v>
      </c>
      <c r="C92" s="85" t="s">
        <v>102</v>
      </c>
      <c r="D92" s="85" t="s">
        <v>81</v>
      </c>
      <c r="E92" s="85" t="s">
        <v>415</v>
      </c>
      <c r="F92" s="85" t="s">
        <v>165</v>
      </c>
      <c r="G92" s="86">
        <v>768527.2</v>
      </c>
      <c r="H92" s="86">
        <v>768527.2</v>
      </c>
      <c r="I92" s="86">
        <v>768527.2</v>
      </c>
      <c r="J92" s="81">
        <f t="shared" si="2"/>
        <v>1</v>
      </c>
    </row>
    <row r="93" spans="1:10" ht="38.25">
      <c r="A93" s="83">
        <f t="shared" si="3"/>
        <v>81</v>
      </c>
      <c r="B93" s="84" t="s">
        <v>416</v>
      </c>
      <c r="C93" s="85" t="s">
        <v>102</v>
      </c>
      <c r="D93" s="85" t="s">
        <v>81</v>
      </c>
      <c r="E93" s="85" t="s">
        <v>417</v>
      </c>
      <c r="F93" s="85" t="s">
        <v>83</v>
      </c>
      <c r="G93" s="86">
        <v>94545</v>
      </c>
      <c r="H93" s="86">
        <v>94545</v>
      </c>
      <c r="I93" s="86">
        <v>94545</v>
      </c>
      <c r="J93" s="81">
        <f t="shared" si="2"/>
        <v>1</v>
      </c>
    </row>
    <row r="94" spans="1:10" ht="25.5">
      <c r="A94" s="83">
        <f t="shared" si="3"/>
        <v>82</v>
      </c>
      <c r="B94" s="84" t="s">
        <v>350</v>
      </c>
      <c r="C94" s="85" t="s">
        <v>102</v>
      </c>
      <c r="D94" s="85" t="s">
        <v>81</v>
      </c>
      <c r="E94" s="85" t="s">
        <v>417</v>
      </c>
      <c r="F94" s="85" t="s">
        <v>165</v>
      </c>
      <c r="G94" s="86">
        <v>94545</v>
      </c>
      <c r="H94" s="86">
        <v>94545</v>
      </c>
      <c r="I94" s="86">
        <v>94545</v>
      </c>
      <c r="J94" s="81">
        <f t="shared" si="2"/>
        <v>1</v>
      </c>
    </row>
    <row r="95" spans="1:10" ht="51">
      <c r="A95" s="83">
        <f t="shared" si="3"/>
        <v>83</v>
      </c>
      <c r="B95" s="84" t="s">
        <v>418</v>
      </c>
      <c r="C95" s="85" t="s">
        <v>102</v>
      </c>
      <c r="D95" s="85" t="s">
        <v>81</v>
      </c>
      <c r="E95" s="85" t="s">
        <v>419</v>
      </c>
      <c r="F95" s="85" t="s">
        <v>83</v>
      </c>
      <c r="G95" s="86">
        <v>87576.71</v>
      </c>
      <c r="H95" s="86">
        <v>87576.71</v>
      </c>
      <c r="I95" s="86">
        <v>87576.71</v>
      </c>
      <c r="J95" s="81">
        <f t="shared" si="2"/>
        <v>1</v>
      </c>
    </row>
    <row r="96" spans="1:10" ht="25.5">
      <c r="A96" s="83">
        <f t="shared" si="3"/>
        <v>84</v>
      </c>
      <c r="B96" s="84" t="s">
        <v>350</v>
      </c>
      <c r="C96" s="85" t="s">
        <v>102</v>
      </c>
      <c r="D96" s="85" t="s">
        <v>81</v>
      </c>
      <c r="E96" s="85" t="s">
        <v>419</v>
      </c>
      <c r="F96" s="85" t="s">
        <v>165</v>
      </c>
      <c r="G96" s="86">
        <v>87576.71</v>
      </c>
      <c r="H96" s="86">
        <v>87576.71</v>
      </c>
      <c r="I96" s="86">
        <v>87576.71</v>
      </c>
      <c r="J96" s="81">
        <f t="shared" si="2"/>
        <v>1</v>
      </c>
    </row>
    <row r="97" spans="1:10" ht="51">
      <c r="A97" s="83">
        <f t="shared" si="3"/>
        <v>85</v>
      </c>
      <c r="B97" s="84" t="s">
        <v>420</v>
      </c>
      <c r="C97" s="85" t="s">
        <v>102</v>
      </c>
      <c r="D97" s="85" t="s">
        <v>81</v>
      </c>
      <c r="E97" s="85" t="s">
        <v>421</v>
      </c>
      <c r="F97" s="85" t="s">
        <v>83</v>
      </c>
      <c r="G97" s="86">
        <v>475660</v>
      </c>
      <c r="H97" s="86">
        <v>475660</v>
      </c>
      <c r="I97" s="86">
        <v>432250</v>
      </c>
      <c r="J97" s="81">
        <f t="shared" si="2"/>
        <v>0.9087373333893958</v>
      </c>
    </row>
    <row r="98" spans="1:10" ht="12.75">
      <c r="A98" s="83">
        <f t="shared" si="3"/>
        <v>86</v>
      </c>
      <c r="B98" s="84" t="s">
        <v>422</v>
      </c>
      <c r="C98" s="85" t="s">
        <v>102</v>
      </c>
      <c r="D98" s="85" t="s">
        <v>81</v>
      </c>
      <c r="E98" s="85" t="s">
        <v>421</v>
      </c>
      <c r="F98" s="85" t="s">
        <v>173</v>
      </c>
      <c r="G98" s="86">
        <v>475660</v>
      </c>
      <c r="H98" s="86">
        <v>475660</v>
      </c>
      <c r="I98" s="86">
        <v>432250</v>
      </c>
      <c r="J98" s="81">
        <f t="shared" si="2"/>
        <v>0.9087373333893958</v>
      </c>
    </row>
    <row r="99" spans="1:10" ht="25.5">
      <c r="A99" s="83">
        <f t="shared" si="3"/>
        <v>87</v>
      </c>
      <c r="B99" s="84" t="s">
        <v>423</v>
      </c>
      <c r="C99" s="85" t="s">
        <v>102</v>
      </c>
      <c r="D99" s="85" t="s">
        <v>81</v>
      </c>
      <c r="E99" s="85" t="s">
        <v>424</v>
      </c>
      <c r="F99" s="85" t="s">
        <v>83</v>
      </c>
      <c r="G99" s="86">
        <v>1800000</v>
      </c>
      <c r="H99" s="86">
        <v>1800000</v>
      </c>
      <c r="I99" s="86">
        <v>0</v>
      </c>
      <c r="J99" s="81">
        <f t="shared" si="2"/>
        <v>0</v>
      </c>
    </row>
    <row r="100" spans="1:10" ht="12.75">
      <c r="A100" s="83">
        <f t="shared" si="3"/>
        <v>88</v>
      </c>
      <c r="B100" s="84" t="s">
        <v>405</v>
      </c>
      <c r="C100" s="85" t="s">
        <v>102</v>
      </c>
      <c r="D100" s="85" t="s">
        <v>81</v>
      </c>
      <c r="E100" s="85" t="s">
        <v>424</v>
      </c>
      <c r="F100" s="85" t="s">
        <v>170</v>
      </c>
      <c r="G100" s="86">
        <v>1800000</v>
      </c>
      <c r="H100" s="86">
        <v>1800000</v>
      </c>
      <c r="I100" s="86">
        <v>0</v>
      </c>
      <c r="J100" s="81">
        <f t="shared" si="2"/>
        <v>0</v>
      </c>
    </row>
    <row r="101" spans="1:10" ht="38.25">
      <c r="A101" s="83">
        <f t="shared" si="3"/>
        <v>89</v>
      </c>
      <c r="B101" s="84" t="s">
        <v>425</v>
      </c>
      <c r="C101" s="85" t="s">
        <v>102</v>
      </c>
      <c r="D101" s="85" t="s">
        <v>81</v>
      </c>
      <c r="E101" s="85" t="s">
        <v>426</v>
      </c>
      <c r="F101" s="85" t="s">
        <v>83</v>
      </c>
      <c r="G101" s="86">
        <v>98400</v>
      </c>
      <c r="H101" s="86">
        <v>98400</v>
      </c>
      <c r="I101" s="86">
        <v>98400</v>
      </c>
      <c r="J101" s="81">
        <f t="shared" si="2"/>
        <v>1</v>
      </c>
    </row>
    <row r="102" spans="1:10" ht="38.25">
      <c r="A102" s="83">
        <f t="shared" si="3"/>
        <v>90</v>
      </c>
      <c r="B102" s="84" t="s">
        <v>427</v>
      </c>
      <c r="C102" s="85" t="s">
        <v>102</v>
      </c>
      <c r="D102" s="85" t="s">
        <v>81</v>
      </c>
      <c r="E102" s="85" t="s">
        <v>428</v>
      </c>
      <c r="F102" s="85" t="s">
        <v>83</v>
      </c>
      <c r="G102" s="86">
        <v>98400</v>
      </c>
      <c r="H102" s="86">
        <v>98400</v>
      </c>
      <c r="I102" s="86">
        <v>98400</v>
      </c>
      <c r="J102" s="81">
        <f t="shared" si="2"/>
        <v>1</v>
      </c>
    </row>
    <row r="103" spans="1:10" ht="63.75">
      <c r="A103" s="83">
        <f t="shared" si="3"/>
        <v>91</v>
      </c>
      <c r="B103" s="84" t="s">
        <v>429</v>
      </c>
      <c r="C103" s="85" t="s">
        <v>102</v>
      </c>
      <c r="D103" s="85" t="s">
        <v>81</v>
      </c>
      <c r="E103" s="85" t="s">
        <v>430</v>
      </c>
      <c r="F103" s="85" t="s">
        <v>83</v>
      </c>
      <c r="G103" s="86">
        <v>100</v>
      </c>
      <c r="H103" s="86">
        <v>100</v>
      </c>
      <c r="I103" s="86">
        <v>100</v>
      </c>
      <c r="J103" s="81">
        <f t="shared" si="2"/>
        <v>1</v>
      </c>
    </row>
    <row r="104" spans="1:10" ht="25.5">
      <c r="A104" s="83">
        <f t="shared" si="3"/>
        <v>92</v>
      </c>
      <c r="B104" s="84" t="s">
        <v>350</v>
      </c>
      <c r="C104" s="85" t="s">
        <v>102</v>
      </c>
      <c r="D104" s="85" t="s">
        <v>81</v>
      </c>
      <c r="E104" s="85" t="s">
        <v>430</v>
      </c>
      <c r="F104" s="85" t="s">
        <v>165</v>
      </c>
      <c r="G104" s="86">
        <v>100</v>
      </c>
      <c r="H104" s="86">
        <v>100</v>
      </c>
      <c r="I104" s="86">
        <v>100</v>
      </c>
      <c r="J104" s="81">
        <f t="shared" si="2"/>
        <v>1</v>
      </c>
    </row>
    <row r="105" spans="1:10" ht="38.25">
      <c r="A105" s="83">
        <f t="shared" si="3"/>
        <v>93</v>
      </c>
      <c r="B105" s="84" t="s">
        <v>431</v>
      </c>
      <c r="C105" s="85" t="s">
        <v>102</v>
      </c>
      <c r="D105" s="85" t="s">
        <v>81</v>
      </c>
      <c r="E105" s="85" t="s">
        <v>432</v>
      </c>
      <c r="F105" s="85" t="s">
        <v>83</v>
      </c>
      <c r="G105" s="86">
        <v>98300</v>
      </c>
      <c r="H105" s="86">
        <v>98300</v>
      </c>
      <c r="I105" s="86">
        <v>98300</v>
      </c>
      <c r="J105" s="81">
        <f t="shared" si="2"/>
        <v>1</v>
      </c>
    </row>
    <row r="106" spans="1:10" ht="25.5">
      <c r="A106" s="83">
        <f t="shared" si="3"/>
        <v>94</v>
      </c>
      <c r="B106" s="84" t="s">
        <v>350</v>
      </c>
      <c r="C106" s="85" t="s">
        <v>102</v>
      </c>
      <c r="D106" s="85" t="s">
        <v>81</v>
      </c>
      <c r="E106" s="85" t="s">
        <v>432</v>
      </c>
      <c r="F106" s="85" t="s">
        <v>165</v>
      </c>
      <c r="G106" s="86">
        <v>98300</v>
      </c>
      <c r="H106" s="86">
        <v>98300</v>
      </c>
      <c r="I106" s="86">
        <v>98300</v>
      </c>
      <c r="J106" s="81">
        <f t="shared" si="2"/>
        <v>1</v>
      </c>
    </row>
    <row r="107" spans="1:10" ht="12.75">
      <c r="A107" s="83">
        <f t="shared" si="3"/>
        <v>95</v>
      </c>
      <c r="B107" s="84" t="s">
        <v>342</v>
      </c>
      <c r="C107" s="85" t="s">
        <v>102</v>
      </c>
      <c r="D107" s="85" t="s">
        <v>81</v>
      </c>
      <c r="E107" s="85" t="s">
        <v>343</v>
      </c>
      <c r="F107" s="85" t="s">
        <v>83</v>
      </c>
      <c r="G107" s="86">
        <v>325695</v>
      </c>
      <c r="H107" s="86">
        <v>325695</v>
      </c>
      <c r="I107" s="86">
        <v>324439.32</v>
      </c>
      <c r="J107" s="81">
        <f t="shared" si="2"/>
        <v>0.9961446138258186</v>
      </c>
    </row>
    <row r="108" spans="1:10" ht="25.5">
      <c r="A108" s="83">
        <f t="shared" si="3"/>
        <v>96</v>
      </c>
      <c r="B108" s="84" t="s">
        <v>348</v>
      </c>
      <c r="C108" s="85" t="s">
        <v>102</v>
      </c>
      <c r="D108" s="85" t="s">
        <v>81</v>
      </c>
      <c r="E108" s="85" t="s">
        <v>349</v>
      </c>
      <c r="F108" s="85" t="s">
        <v>83</v>
      </c>
      <c r="G108" s="86">
        <v>325695</v>
      </c>
      <c r="H108" s="86">
        <v>325695</v>
      </c>
      <c r="I108" s="86">
        <v>324439.32</v>
      </c>
      <c r="J108" s="81">
        <f t="shared" si="2"/>
        <v>0.9961446138258186</v>
      </c>
    </row>
    <row r="109" spans="1:10" ht="25.5">
      <c r="A109" s="83">
        <f t="shared" si="3"/>
        <v>97</v>
      </c>
      <c r="B109" s="84" t="s">
        <v>346</v>
      </c>
      <c r="C109" s="85" t="s">
        <v>102</v>
      </c>
      <c r="D109" s="85" t="s">
        <v>81</v>
      </c>
      <c r="E109" s="85" t="s">
        <v>349</v>
      </c>
      <c r="F109" s="85" t="s">
        <v>164</v>
      </c>
      <c r="G109" s="86">
        <v>325695</v>
      </c>
      <c r="H109" s="86">
        <v>325695</v>
      </c>
      <c r="I109" s="86">
        <v>324439.32</v>
      </c>
      <c r="J109" s="81">
        <f t="shared" si="2"/>
        <v>0.9961446138258186</v>
      </c>
    </row>
    <row r="110" spans="1:10" ht="25.5">
      <c r="A110" s="83">
        <f t="shared" si="3"/>
        <v>98</v>
      </c>
      <c r="B110" s="84" t="s">
        <v>433</v>
      </c>
      <c r="C110" s="85" t="s">
        <v>102</v>
      </c>
      <c r="D110" s="85" t="s">
        <v>55</v>
      </c>
      <c r="E110" s="85" t="s">
        <v>339</v>
      </c>
      <c r="F110" s="85" t="s">
        <v>83</v>
      </c>
      <c r="G110" s="86">
        <v>3151000</v>
      </c>
      <c r="H110" s="86">
        <v>3151000</v>
      </c>
      <c r="I110" s="86">
        <v>2532881.25</v>
      </c>
      <c r="J110" s="81">
        <f t="shared" si="2"/>
        <v>0.8038341002856236</v>
      </c>
    </row>
    <row r="111" spans="1:10" ht="38.25">
      <c r="A111" s="83">
        <f t="shared" si="3"/>
        <v>99</v>
      </c>
      <c r="B111" s="84" t="s">
        <v>434</v>
      </c>
      <c r="C111" s="85" t="s">
        <v>102</v>
      </c>
      <c r="D111" s="85" t="s">
        <v>56</v>
      </c>
      <c r="E111" s="85" t="s">
        <v>339</v>
      </c>
      <c r="F111" s="85" t="s">
        <v>83</v>
      </c>
      <c r="G111" s="86">
        <v>2720000</v>
      </c>
      <c r="H111" s="86">
        <v>2720000</v>
      </c>
      <c r="I111" s="86">
        <v>2427207.56</v>
      </c>
      <c r="J111" s="81">
        <f t="shared" si="2"/>
        <v>0.8923557205882353</v>
      </c>
    </row>
    <row r="112" spans="1:10" ht="38.25">
      <c r="A112" s="83">
        <f t="shared" si="3"/>
        <v>100</v>
      </c>
      <c r="B112" s="84" t="s">
        <v>425</v>
      </c>
      <c r="C112" s="85" t="s">
        <v>102</v>
      </c>
      <c r="D112" s="85" t="s">
        <v>56</v>
      </c>
      <c r="E112" s="85" t="s">
        <v>426</v>
      </c>
      <c r="F112" s="85" t="s">
        <v>83</v>
      </c>
      <c r="G112" s="86">
        <v>2720000</v>
      </c>
      <c r="H112" s="86">
        <v>2720000</v>
      </c>
      <c r="I112" s="86">
        <v>2427207.56</v>
      </c>
      <c r="J112" s="81">
        <f t="shared" si="2"/>
        <v>0.8923557205882353</v>
      </c>
    </row>
    <row r="113" spans="1:10" ht="63.75">
      <c r="A113" s="83">
        <f t="shared" si="3"/>
        <v>101</v>
      </c>
      <c r="B113" s="84" t="s">
        <v>435</v>
      </c>
      <c r="C113" s="85" t="s">
        <v>102</v>
      </c>
      <c r="D113" s="85" t="s">
        <v>56</v>
      </c>
      <c r="E113" s="85" t="s">
        <v>436</v>
      </c>
      <c r="F113" s="85" t="s">
        <v>83</v>
      </c>
      <c r="G113" s="86">
        <v>2720000</v>
      </c>
      <c r="H113" s="86">
        <v>2720000</v>
      </c>
      <c r="I113" s="86">
        <v>2427207.56</v>
      </c>
      <c r="J113" s="81">
        <f t="shared" si="2"/>
        <v>0.8923557205882353</v>
      </c>
    </row>
    <row r="114" spans="1:10" ht="63.75">
      <c r="A114" s="83">
        <f t="shared" si="3"/>
        <v>102</v>
      </c>
      <c r="B114" s="84" t="s">
        <v>437</v>
      </c>
      <c r="C114" s="85" t="s">
        <v>102</v>
      </c>
      <c r="D114" s="85" t="s">
        <v>56</v>
      </c>
      <c r="E114" s="85" t="s">
        <v>438</v>
      </c>
      <c r="F114" s="85" t="s">
        <v>83</v>
      </c>
      <c r="G114" s="86">
        <v>10000</v>
      </c>
      <c r="H114" s="86">
        <v>10000</v>
      </c>
      <c r="I114" s="86">
        <v>0</v>
      </c>
      <c r="J114" s="81">
        <f t="shared" si="2"/>
        <v>0</v>
      </c>
    </row>
    <row r="115" spans="1:10" ht="25.5">
      <c r="A115" s="83">
        <f t="shared" si="3"/>
        <v>103</v>
      </c>
      <c r="B115" s="84" t="s">
        <v>350</v>
      </c>
      <c r="C115" s="85" t="s">
        <v>102</v>
      </c>
      <c r="D115" s="85" t="s">
        <v>56</v>
      </c>
      <c r="E115" s="85" t="s">
        <v>438</v>
      </c>
      <c r="F115" s="85" t="s">
        <v>165</v>
      </c>
      <c r="G115" s="86">
        <v>10000</v>
      </c>
      <c r="H115" s="86">
        <v>10000</v>
      </c>
      <c r="I115" s="86">
        <v>0</v>
      </c>
      <c r="J115" s="81">
        <f t="shared" si="2"/>
        <v>0</v>
      </c>
    </row>
    <row r="116" spans="1:10" ht="38.25">
      <c r="A116" s="83">
        <f t="shared" si="3"/>
        <v>104</v>
      </c>
      <c r="B116" s="84" t="s">
        <v>439</v>
      </c>
      <c r="C116" s="85" t="s">
        <v>102</v>
      </c>
      <c r="D116" s="85" t="s">
        <v>56</v>
      </c>
      <c r="E116" s="85" t="s">
        <v>440</v>
      </c>
      <c r="F116" s="85" t="s">
        <v>83</v>
      </c>
      <c r="G116" s="86">
        <v>65000</v>
      </c>
      <c r="H116" s="86">
        <v>65000</v>
      </c>
      <c r="I116" s="86">
        <v>47750</v>
      </c>
      <c r="J116" s="81">
        <f t="shared" si="2"/>
        <v>0.7346153846153847</v>
      </c>
    </row>
    <row r="117" spans="1:10" ht="25.5">
      <c r="A117" s="83">
        <f t="shared" si="3"/>
        <v>105</v>
      </c>
      <c r="B117" s="84" t="s">
        <v>350</v>
      </c>
      <c r="C117" s="85" t="s">
        <v>102</v>
      </c>
      <c r="D117" s="85" t="s">
        <v>56</v>
      </c>
      <c r="E117" s="85" t="s">
        <v>440</v>
      </c>
      <c r="F117" s="85" t="s">
        <v>165</v>
      </c>
      <c r="G117" s="86">
        <v>65000</v>
      </c>
      <c r="H117" s="86">
        <v>65000</v>
      </c>
      <c r="I117" s="86">
        <v>47750</v>
      </c>
      <c r="J117" s="81">
        <f t="shared" si="2"/>
        <v>0.7346153846153847</v>
      </c>
    </row>
    <row r="118" spans="1:10" ht="51">
      <c r="A118" s="83">
        <f t="shared" si="3"/>
        <v>106</v>
      </c>
      <c r="B118" s="84" t="s">
        <v>441</v>
      </c>
      <c r="C118" s="85" t="s">
        <v>102</v>
      </c>
      <c r="D118" s="85" t="s">
        <v>56</v>
      </c>
      <c r="E118" s="85" t="s">
        <v>442</v>
      </c>
      <c r="F118" s="85" t="s">
        <v>83</v>
      </c>
      <c r="G118" s="86">
        <v>24000</v>
      </c>
      <c r="H118" s="86">
        <v>24000</v>
      </c>
      <c r="I118" s="86">
        <v>0</v>
      </c>
      <c r="J118" s="81">
        <f t="shared" si="2"/>
        <v>0</v>
      </c>
    </row>
    <row r="119" spans="1:10" ht="25.5">
      <c r="A119" s="83">
        <f t="shared" si="3"/>
        <v>107</v>
      </c>
      <c r="B119" s="84" t="s">
        <v>350</v>
      </c>
      <c r="C119" s="85" t="s">
        <v>102</v>
      </c>
      <c r="D119" s="85" t="s">
        <v>56</v>
      </c>
      <c r="E119" s="85" t="s">
        <v>442</v>
      </c>
      <c r="F119" s="85" t="s">
        <v>165</v>
      </c>
      <c r="G119" s="86">
        <v>24000</v>
      </c>
      <c r="H119" s="86">
        <v>24000</v>
      </c>
      <c r="I119" s="86">
        <v>0</v>
      </c>
      <c r="J119" s="81">
        <f t="shared" si="2"/>
        <v>0</v>
      </c>
    </row>
    <row r="120" spans="1:10" ht="51">
      <c r="A120" s="83">
        <f t="shared" si="3"/>
        <v>108</v>
      </c>
      <c r="B120" s="84" t="s">
        <v>443</v>
      </c>
      <c r="C120" s="85" t="s">
        <v>102</v>
      </c>
      <c r="D120" s="85" t="s">
        <v>56</v>
      </c>
      <c r="E120" s="85" t="s">
        <v>444</v>
      </c>
      <c r="F120" s="85" t="s">
        <v>83</v>
      </c>
      <c r="G120" s="86">
        <v>45000</v>
      </c>
      <c r="H120" s="86">
        <v>45000</v>
      </c>
      <c r="I120" s="86">
        <v>0</v>
      </c>
      <c r="J120" s="81">
        <f t="shared" si="2"/>
        <v>0</v>
      </c>
    </row>
    <row r="121" spans="1:10" ht="25.5">
      <c r="A121" s="83">
        <f t="shared" si="3"/>
        <v>109</v>
      </c>
      <c r="B121" s="84" t="s">
        <v>350</v>
      </c>
      <c r="C121" s="85" t="s">
        <v>102</v>
      </c>
      <c r="D121" s="85" t="s">
        <v>56</v>
      </c>
      <c r="E121" s="85" t="s">
        <v>444</v>
      </c>
      <c r="F121" s="85" t="s">
        <v>165</v>
      </c>
      <c r="G121" s="86">
        <v>45000</v>
      </c>
      <c r="H121" s="86">
        <v>45000</v>
      </c>
      <c r="I121" s="86">
        <v>0</v>
      </c>
      <c r="J121" s="81">
        <f t="shared" si="2"/>
        <v>0</v>
      </c>
    </row>
    <row r="122" spans="1:10" ht="76.5">
      <c r="A122" s="83">
        <f t="shared" si="3"/>
        <v>110</v>
      </c>
      <c r="B122" s="84" t="s">
        <v>445</v>
      </c>
      <c r="C122" s="85" t="s">
        <v>102</v>
      </c>
      <c r="D122" s="85" t="s">
        <v>56</v>
      </c>
      <c r="E122" s="85" t="s">
        <v>446</v>
      </c>
      <c r="F122" s="85" t="s">
        <v>83</v>
      </c>
      <c r="G122" s="86">
        <v>99000</v>
      </c>
      <c r="H122" s="86">
        <v>99000</v>
      </c>
      <c r="I122" s="86">
        <v>86261.66</v>
      </c>
      <c r="J122" s="81">
        <f t="shared" si="2"/>
        <v>0.871329898989899</v>
      </c>
    </row>
    <row r="123" spans="1:10" ht="25.5">
      <c r="A123" s="83">
        <f t="shared" si="3"/>
        <v>111</v>
      </c>
      <c r="B123" s="84" t="s">
        <v>350</v>
      </c>
      <c r="C123" s="85" t="s">
        <v>102</v>
      </c>
      <c r="D123" s="85" t="s">
        <v>56</v>
      </c>
      <c r="E123" s="85" t="s">
        <v>446</v>
      </c>
      <c r="F123" s="85" t="s">
        <v>165</v>
      </c>
      <c r="G123" s="86">
        <v>99000</v>
      </c>
      <c r="H123" s="86">
        <v>99000</v>
      </c>
      <c r="I123" s="86">
        <v>86261.66</v>
      </c>
      <c r="J123" s="81">
        <f t="shared" si="2"/>
        <v>0.871329898989899</v>
      </c>
    </row>
    <row r="124" spans="1:10" ht="12.75">
      <c r="A124" s="83">
        <f t="shared" si="3"/>
        <v>112</v>
      </c>
      <c r="B124" s="84" t="s">
        <v>447</v>
      </c>
      <c r="C124" s="85" t="s">
        <v>102</v>
      </c>
      <c r="D124" s="85" t="s">
        <v>56</v>
      </c>
      <c r="E124" s="85" t="s">
        <v>448</v>
      </c>
      <c r="F124" s="85" t="s">
        <v>83</v>
      </c>
      <c r="G124" s="86">
        <v>50000</v>
      </c>
      <c r="H124" s="86">
        <v>50000</v>
      </c>
      <c r="I124" s="86">
        <v>0</v>
      </c>
      <c r="J124" s="81">
        <f t="shared" si="2"/>
        <v>0</v>
      </c>
    </row>
    <row r="125" spans="1:10" ht="25.5">
      <c r="A125" s="83">
        <f t="shared" si="3"/>
        <v>113</v>
      </c>
      <c r="B125" s="84" t="s">
        <v>350</v>
      </c>
      <c r="C125" s="85" t="s">
        <v>102</v>
      </c>
      <c r="D125" s="85" t="s">
        <v>56</v>
      </c>
      <c r="E125" s="85" t="s">
        <v>448</v>
      </c>
      <c r="F125" s="85" t="s">
        <v>165</v>
      </c>
      <c r="G125" s="86">
        <v>50000</v>
      </c>
      <c r="H125" s="86">
        <v>50000</v>
      </c>
      <c r="I125" s="86">
        <v>0</v>
      </c>
      <c r="J125" s="81">
        <f t="shared" si="2"/>
        <v>0</v>
      </c>
    </row>
    <row r="126" spans="1:10" ht="25.5">
      <c r="A126" s="83">
        <f t="shared" si="3"/>
        <v>114</v>
      </c>
      <c r="B126" s="84" t="s">
        <v>449</v>
      </c>
      <c r="C126" s="85" t="s">
        <v>102</v>
      </c>
      <c r="D126" s="85" t="s">
        <v>56</v>
      </c>
      <c r="E126" s="85" t="s">
        <v>450</v>
      </c>
      <c r="F126" s="85" t="s">
        <v>83</v>
      </c>
      <c r="G126" s="86">
        <v>45000</v>
      </c>
      <c r="H126" s="86">
        <v>45000</v>
      </c>
      <c r="I126" s="86">
        <v>43726</v>
      </c>
      <c r="J126" s="81">
        <f t="shared" si="2"/>
        <v>0.9716888888888889</v>
      </c>
    </row>
    <row r="127" spans="1:10" ht="25.5">
      <c r="A127" s="83">
        <f t="shared" si="3"/>
        <v>115</v>
      </c>
      <c r="B127" s="84" t="s">
        <v>350</v>
      </c>
      <c r="C127" s="85" t="s">
        <v>102</v>
      </c>
      <c r="D127" s="85" t="s">
        <v>56</v>
      </c>
      <c r="E127" s="85" t="s">
        <v>450</v>
      </c>
      <c r="F127" s="85" t="s">
        <v>165</v>
      </c>
      <c r="G127" s="86">
        <v>45000</v>
      </c>
      <c r="H127" s="86">
        <v>45000</v>
      </c>
      <c r="I127" s="86">
        <v>43726</v>
      </c>
      <c r="J127" s="81">
        <f t="shared" si="2"/>
        <v>0.9716888888888889</v>
      </c>
    </row>
    <row r="128" spans="1:10" ht="12.75">
      <c r="A128" s="83">
        <f t="shared" si="3"/>
        <v>116</v>
      </c>
      <c r="B128" s="84" t="s">
        <v>451</v>
      </c>
      <c r="C128" s="85" t="s">
        <v>102</v>
      </c>
      <c r="D128" s="85" t="s">
        <v>56</v>
      </c>
      <c r="E128" s="85" t="s">
        <v>452</v>
      </c>
      <c r="F128" s="85" t="s">
        <v>83</v>
      </c>
      <c r="G128" s="86">
        <v>27000</v>
      </c>
      <c r="H128" s="86">
        <v>27000</v>
      </c>
      <c r="I128" s="86">
        <v>0</v>
      </c>
      <c r="J128" s="81">
        <f t="shared" si="2"/>
        <v>0</v>
      </c>
    </row>
    <row r="129" spans="1:10" ht="25.5">
      <c r="A129" s="83">
        <f t="shared" si="3"/>
        <v>117</v>
      </c>
      <c r="B129" s="84" t="s">
        <v>350</v>
      </c>
      <c r="C129" s="85" t="s">
        <v>102</v>
      </c>
      <c r="D129" s="85" t="s">
        <v>56</v>
      </c>
      <c r="E129" s="85" t="s">
        <v>452</v>
      </c>
      <c r="F129" s="85" t="s">
        <v>165</v>
      </c>
      <c r="G129" s="86">
        <v>27000</v>
      </c>
      <c r="H129" s="86">
        <v>27000</v>
      </c>
      <c r="I129" s="86">
        <v>0</v>
      </c>
      <c r="J129" s="81">
        <f t="shared" si="2"/>
        <v>0</v>
      </c>
    </row>
    <row r="130" spans="1:10" ht="25.5">
      <c r="A130" s="83">
        <f t="shared" si="3"/>
        <v>118</v>
      </c>
      <c r="B130" s="84" t="s">
        <v>453</v>
      </c>
      <c r="C130" s="85" t="s">
        <v>102</v>
      </c>
      <c r="D130" s="85" t="s">
        <v>56</v>
      </c>
      <c r="E130" s="85" t="s">
        <v>454</v>
      </c>
      <c r="F130" s="85" t="s">
        <v>83</v>
      </c>
      <c r="G130" s="86">
        <v>96000</v>
      </c>
      <c r="H130" s="86">
        <v>96000</v>
      </c>
      <c r="I130" s="86">
        <v>19144.4</v>
      </c>
      <c r="J130" s="81">
        <f t="shared" si="2"/>
        <v>0.19942083333333335</v>
      </c>
    </row>
    <row r="131" spans="1:10" ht="25.5">
      <c r="A131" s="83">
        <f t="shared" si="3"/>
        <v>119</v>
      </c>
      <c r="B131" s="84" t="s">
        <v>350</v>
      </c>
      <c r="C131" s="85" t="s">
        <v>102</v>
      </c>
      <c r="D131" s="85" t="s">
        <v>56</v>
      </c>
      <c r="E131" s="85" t="s">
        <v>454</v>
      </c>
      <c r="F131" s="85" t="s">
        <v>165</v>
      </c>
      <c r="G131" s="86">
        <v>96000</v>
      </c>
      <c r="H131" s="86">
        <v>96000</v>
      </c>
      <c r="I131" s="86">
        <v>19144.4</v>
      </c>
      <c r="J131" s="81">
        <f t="shared" si="2"/>
        <v>0.19942083333333335</v>
      </c>
    </row>
    <row r="132" spans="1:10" ht="12.75">
      <c r="A132" s="83">
        <f t="shared" si="3"/>
        <v>120</v>
      </c>
      <c r="B132" s="84" t="s">
        <v>455</v>
      </c>
      <c r="C132" s="85" t="s">
        <v>102</v>
      </c>
      <c r="D132" s="85" t="s">
        <v>56</v>
      </c>
      <c r="E132" s="85" t="s">
        <v>456</v>
      </c>
      <c r="F132" s="85" t="s">
        <v>83</v>
      </c>
      <c r="G132" s="86">
        <v>2187000</v>
      </c>
      <c r="H132" s="86">
        <v>2187000</v>
      </c>
      <c r="I132" s="86">
        <v>2158325.89</v>
      </c>
      <c r="J132" s="81">
        <f t="shared" si="2"/>
        <v>0.9868888385916782</v>
      </c>
    </row>
    <row r="133" spans="1:10" ht="12.75">
      <c r="A133" s="83">
        <f t="shared" si="3"/>
        <v>121</v>
      </c>
      <c r="B133" s="84" t="s">
        <v>392</v>
      </c>
      <c r="C133" s="85" t="s">
        <v>102</v>
      </c>
      <c r="D133" s="85" t="s">
        <v>56</v>
      </c>
      <c r="E133" s="85" t="s">
        <v>456</v>
      </c>
      <c r="F133" s="85" t="s">
        <v>169</v>
      </c>
      <c r="G133" s="86">
        <v>2039009</v>
      </c>
      <c r="H133" s="86">
        <v>2039009</v>
      </c>
      <c r="I133" s="86">
        <v>2031449.89</v>
      </c>
      <c r="J133" s="81">
        <f t="shared" si="2"/>
        <v>0.9962927529991285</v>
      </c>
    </row>
    <row r="134" spans="1:10" ht="25.5">
      <c r="A134" s="83">
        <f t="shared" si="3"/>
        <v>122</v>
      </c>
      <c r="B134" s="84" t="s">
        <v>350</v>
      </c>
      <c r="C134" s="85" t="s">
        <v>102</v>
      </c>
      <c r="D134" s="85" t="s">
        <v>56</v>
      </c>
      <c r="E134" s="85" t="s">
        <v>456</v>
      </c>
      <c r="F134" s="85" t="s">
        <v>165</v>
      </c>
      <c r="G134" s="86">
        <v>147991</v>
      </c>
      <c r="H134" s="86">
        <v>147991</v>
      </c>
      <c r="I134" s="86">
        <v>126876</v>
      </c>
      <c r="J134" s="81">
        <f t="shared" si="2"/>
        <v>0.8573224047408289</v>
      </c>
    </row>
    <row r="135" spans="1:10" ht="38.25">
      <c r="A135" s="83">
        <f t="shared" si="3"/>
        <v>123</v>
      </c>
      <c r="B135" s="84" t="s">
        <v>457</v>
      </c>
      <c r="C135" s="85" t="s">
        <v>102</v>
      </c>
      <c r="D135" s="85" t="s">
        <v>56</v>
      </c>
      <c r="E135" s="85" t="s">
        <v>458</v>
      </c>
      <c r="F135" s="85" t="s">
        <v>83</v>
      </c>
      <c r="G135" s="86">
        <v>72000</v>
      </c>
      <c r="H135" s="86">
        <v>72000</v>
      </c>
      <c r="I135" s="86">
        <v>71999.61</v>
      </c>
      <c r="J135" s="81">
        <f t="shared" si="2"/>
        <v>0.9999945833333334</v>
      </c>
    </row>
    <row r="136" spans="1:10" ht="25.5">
      <c r="A136" s="83">
        <f t="shared" si="3"/>
        <v>124</v>
      </c>
      <c r="B136" s="84" t="s">
        <v>350</v>
      </c>
      <c r="C136" s="85" t="s">
        <v>102</v>
      </c>
      <c r="D136" s="85" t="s">
        <v>56</v>
      </c>
      <c r="E136" s="85" t="s">
        <v>458</v>
      </c>
      <c r="F136" s="85" t="s">
        <v>165</v>
      </c>
      <c r="G136" s="86">
        <v>72000</v>
      </c>
      <c r="H136" s="86">
        <v>72000</v>
      </c>
      <c r="I136" s="86">
        <v>71999.61</v>
      </c>
      <c r="J136" s="81">
        <f t="shared" si="2"/>
        <v>0.9999945833333334</v>
      </c>
    </row>
    <row r="137" spans="1:10" ht="25.5">
      <c r="A137" s="83">
        <f t="shared" si="3"/>
        <v>125</v>
      </c>
      <c r="B137" s="84" t="s">
        <v>459</v>
      </c>
      <c r="C137" s="85" t="s">
        <v>102</v>
      </c>
      <c r="D137" s="85" t="s">
        <v>136</v>
      </c>
      <c r="E137" s="85" t="s">
        <v>339</v>
      </c>
      <c r="F137" s="85" t="s">
        <v>83</v>
      </c>
      <c r="G137" s="86">
        <v>431000</v>
      </c>
      <c r="H137" s="86">
        <v>431000</v>
      </c>
      <c r="I137" s="86">
        <v>105673.69</v>
      </c>
      <c r="J137" s="81">
        <f t="shared" si="2"/>
        <v>0.2451825754060325</v>
      </c>
    </row>
    <row r="138" spans="1:10" ht="38.25">
      <c r="A138" s="83">
        <f t="shared" si="3"/>
        <v>126</v>
      </c>
      <c r="B138" s="84" t="s">
        <v>425</v>
      </c>
      <c r="C138" s="85" t="s">
        <v>102</v>
      </c>
      <c r="D138" s="85" t="s">
        <v>136</v>
      </c>
      <c r="E138" s="85" t="s">
        <v>426</v>
      </c>
      <c r="F138" s="85" t="s">
        <v>83</v>
      </c>
      <c r="G138" s="86">
        <v>431000</v>
      </c>
      <c r="H138" s="86">
        <v>431000</v>
      </c>
      <c r="I138" s="86">
        <v>105673.69</v>
      </c>
      <c r="J138" s="81">
        <f t="shared" si="2"/>
        <v>0.2451825754060325</v>
      </c>
    </row>
    <row r="139" spans="1:10" ht="38.25">
      <c r="A139" s="83">
        <f t="shared" si="3"/>
        <v>127</v>
      </c>
      <c r="B139" s="84" t="s">
        <v>460</v>
      </c>
      <c r="C139" s="85" t="s">
        <v>102</v>
      </c>
      <c r="D139" s="85" t="s">
        <v>136</v>
      </c>
      <c r="E139" s="85" t="s">
        <v>461</v>
      </c>
      <c r="F139" s="85" t="s">
        <v>83</v>
      </c>
      <c r="G139" s="86">
        <v>153000</v>
      </c>
      <c r="H139" s="86">
        <v>153000</v>
      </c>
      <c r="I139" s="86">
        <v>44264</v>
      </c>
      <c r="J139" s="81">
        <f t="shared" si="2"/>
        <v>0.28930718954248363</v>
      </c>
    </row>
    <row r="140" spans="1:10" ht="63.75">
      <c r="A140" s="83">
        <f t="shared" si="3"/>
        <v>128</v>
      </c>
      <c r="B140" s="84" t="s">
        <v>462</v>
      </c>
      <c r="C140" s="85" t="s">
        <v>102</v>
      </c>
      <c r="D140" s="85" t="s">
        <v>136</v>
      </c>
      <c r="E140" s="85" t="s">
        <v>463</v>
      </c>
      <c r="F140" s="85" t="s">
        <v>83</v>
      </c>
      <c r="G140" s="86">
        <v>40000</v>
      </c>
      <c r="H140" s="86">
        <v>40000</v>
      </c>
      <c r="I140" s="86">
        <v>39264</v>
      </c>
      <c r="J140" s="81">
        <f t="shared" si="2"/>
        <v>0.9816</v>
      </c>
    </row>
    <row r="141" spans="1:10" ht="25.5">
      <c r="A141" s="83">
        <f t="shared" si="3"/>
        <v>129</v>
      </c>
      <c r="B141" s="84" t="s">
        <v>350</v>
      </c>
      <c r="C141" s="85" t="s">
        <v>102</v>
      </c>
      <c r="D141" s="85" t="s">
        <v>136</v>
      </c>
      <c r="E141" s="85" t="s">
        <v>463</v>
      </c>
      <c r="F141" s="85" t="s">
        <v>165</v>
      </c>
      <c r="G141" s="86">
        <v>40000</v>
      </c>
      <c r="H141" s="86">
        <v>40000</v>
      </c>
      <c r="I141" s="86">
        <v>39264</v>
      </c>
      <c r="J141" s="81">
        <f t="shared" si="2"/>
        <v>0.9816</v>
      </c>
    </row>
    <row r="142" spans="1:10" ht="38.25">
      <c r="A142" s="83">
        <f t="shared" si="3"/>
        <v>130</v>
      </c>
      <c r="B142" s="84" t="s">
        <v>464</v>
      </c>
      <c r="C142" s="85" t="s">
        <v>102</v>
      </c>
      <c r="D142" s="85" t="s">
        <v>136</v>
      </c>
      <c r="E142" s="85" t="s">
        <v>465</v>
      </c>
      <c r="F142" s="85" t="s">
        <v>83</v>
      </c>
      <c r="G142" s="86">
        <v>12000</v>
      </c>
      <c r="H142" s="86">
        <v>12000</v>
      </c>
      <c r="I142" s="86">
        <v>0</v>
      </c>
      <c r="J142" s="81">
        <f aca="true" t="shared" si="4" ref="J142:J205">I142/H142</f>
        <v>0</v>
      </c>
    </row>
    <row r="143" spans="1:10" ht="25.5">
      <c r="A143" s="83">
        <f aca="true" t="shared" si="5" ref="A143:A206">A142+1</f>
        <v>131</v>
      </c>
      <c r="B143" s="84" t="s">
        <v>350</v>
      </c>
      <c r="C143" s="85" t="s">
        <v>102</v>
      </c>
      <c r="D143" s="85" t="s">
        <v>136</v>
      </c>
      <c r="E143" s="85" t="s">
        <v>465</v>
      </c>
      <c r="F143" s="85" t="s">
        <v>165</v>
      </c>
      <c r="G143" s="86">
        <v>12000</v>
      </c>
      <c r="H143" s="86">
        <v>12000</v>
      </c>
      <c r="I143" s="86">
        <v>0</v>
      </c>
      <c r="J143" s="81">
        <f t="shared" si="4"/>
        <v>0</v>
      </c>
    </row>
    <row r="144" spans="1:10" ht="51">
      <c r="A144" s="83">
        <f t="shared" si="5"/>
        <v>132</v>
      </c>
      <c r="B144" s="84" t="s">
        <v>466</v>
      </c>
      <c r="C144" s="85" t="s">
        <v>102</v>
      </c>
      <c r="D144" s="85" t="s">
        <v>136</v>
      </c>
      <c r="E144" s="85" t="s">
        <v>467</v>
      </c>
      <c r="F144" s="85" t="s">
        <v>83</v>
      </c>
      <c r="G144" s="86">
        <v>20000</v>
      </c>
      <c r="H144" s="86">
        <v>20000</v>
      </c>
      <c r="I144" s="86">
        <v>0</v>
      </c>
      <c r="J144" s="81">
        <f t="shared" si="4"/>
        <v>0</v>
      </c>
    </row>
    <row r="145" spans="1:10" ht="25.5">
      <c r="A145" s="83">
        <f t="shared" si="5"/>
        <v>133</v>
      </c>
      <c r="B145" s="84" t="s">
        <v>350</v>
      </c>
      <c r="C145" s="85" t="s">
        <v>102</v>
      </c>
      <c r="D145" s="85" t="s">
        <v>136</v>
      </c>
      <c r="E145" s="85" t="s">
        <v>467</v>
      </c>
      <c r="F145" s="85" t="s">
        <v>165</v>
      </c>
      <c r="G145" s="86">
        <v>20000</v>
      </c>
      <c r="H145" s="86">
        <v>20000</v>
      </c>
      <c r="I145" s="86">
        <v>0</v>
      </c>
      <c r="J145" s="81">
        <f t="shared" si="4"/>
        <v>0</v>
      </c>
    </row>
    <row r="146" spans="1:10" ht="114.75">
      <c r="A146" s="83">
        <f t="shared" si="5"/>
        <v>134</v>
      </c>
      <c r="B146" s="84" t="s">
        <v>468</v>
      </c>
      <c r="C146" s="85" t="s">
        <v>102</v>
      </c>
      <c r="D146" s="85" t="s">
        <v>136</v>
      </c>
      <c r="E146" s="85" t="s">
        <v>469</v>
      </c>
      <c r="F146" s="85" t="s">
        <v>83</v>
      </c>
      <c r="G146" s="86">
        <v>31000</v>
      </c>
      <c r="H146" s="86">
        <v>31000</v>
      </c>
      <c r="I146" s="86">
        <v>0</v>
      </c>
      <c r="J146" s="81">
        <f t="shared" si="4"/>
        <v>0</v>
      </c>
    </row>
    <row r="147" spans="1:10" ht="25.5">
      <c r="A147" s="83">
        <f t="shared" si="5"/>
        <v>135</v>
      </c>
      <c r="B147" s="84" t="s">
        <v>350</v>
      </c>
      <c r="C147" s="85" t="s">
        <v>102</v>
      </c>
      <c r="D147" s="85" t="s">
        <v>136</v>
      </c>
      <c r="E147" s="85" t="s">
        <v>469</v>
      </c>
      <c r="F147" s="85" t="s">
        <v>165</v>
      </c>
      <c r="G147" s="86">
        <v>31000</v>
      </c>
      <c r="H147" s="86">
        <v>31000</v>
      </c>
      <c r="I147" s="86">
        <v>0</v>
      </c>
      <c r="J147" s="81">
        <f t="shared" si="4"/>
        <v>0</v>
      </c>
    </row>
    <row r="148" spans="1:10" ht="114.75">
      <c r="A148" s="83">
        <f t="shared" si="5"/>
        <v>136</v>
      </c>
      <c r="B148" s="84" t="s">
        <v>470</v>
      </c>
      <c r="C148" s="85" t="s">
        <v>102</v>
      </c>
      <c r="D148" s="85" t="s">
        <v>136</v>
      </c>
      <c r="E148" s="85" t="s">
        <v>471</v>
      </c>
      <c r="F148" s="85" t="s">
        <v>83</v>
      </c>
      <c r="G148" s="86">
        <v>30000</v>
      </c>
      <c r="H148" s="86">
        <v>30000</v>
      </c>
      <c r="I148" s="86">
        <v>5000</v>
      </c>
      <c r="J148" s="81">
        <f t="shared" si="4"/>
        <v>0.16666666666666666</v>
      </c>
    </row>
    <row r="149" spans="1:10" ht="25.5">
      <c r="A149" s="83">
        <f t="shared" si="5"/>
        <v>137</v>
      </c>
      <c r="B149" s="84" t="s">
        <v>350</v>
      </c>
      <c r="C149" s="85" t="s">
        <v>102</v>
      </c>
      <c r="D149" s="85" t="s">
        <v>136</v>
      </c>
      <c r="E149" s="85" t="s">
        <v>471</v>
      </c>
      <c r="F149" s="85" t="s">
        <v>165</v>
      </c>
      <c r="G149" s="86">
        <v>30000</v>
      </c>
      <c r="H149" s="86">
        <v>30000</v>
      </c>
      <c r="I149" s="86">
        <v>5000</v>
      </c>
      <c r="J149" s="81">
        <f t="shared" si="4"/>
        <v>0.16666666666666666</v>
      </c>
    </row>
    <row r="150" spans="1:10" ht="25.5">
      <c r="A150" s="83">
        <f t="shared" si="5"/>
        <v>138</v>
      </c>
      <c r="B150" s="84" t="s">
        <v>472</v>
      </c>
      <c r="C150" s="85" t="s">
        <v>102</v>
      </c>
      <c r="D150" s="85" t="s">
        <v>136</v>
      </c>
      <c r="E150" s="85" t="s">
        <v>473</v>
      </c>
      <c r="F150" s="85" t="s">
        <v>83</v>
      </c>
      <c r="G150" s="86">
        <v>20000</v>
      </c>
      <c r="H150" s="86">
        <v>20000</v>
      </c>
      <c r="I150" s="86">
        <v>0</v>
      </c>
      <c r="J150" s="81">
        <f t="shared" si="4"/>
        <v>0</v>
      </c>
    </row>
    <row r="151" spans="1:10" ht="25.5">
      <c r="A151" s="83">
        <f t="shared" si="5"/>
        <v>139</v>
      </c>
      <c r="B151" s="84" t="s">
        <v>350</v>
      </c>
      <c r="C151" s="85" t="s">
        <v>102</v>
      </c>
      <c r="D151" s="85" t="s">
        <v>136</v>
      </c>
      <c r="E151" s="85" t="s">
        <v>473</v>
      </c>
      <c r="F151" s="85" t="s">
        <v>165</v>
      </c>
      <c r="G151" s="86">
        <v>20000</v>
      </c>
      <c r="H151" s="86">
        <v>20000</v>
      </c>
      <c r="I151" s="86">
        <v>0</v>
      </c>
      <c r="J151" s="81">
        <f t="shared" si="4"/>
        <v>0</v>
      </c>
    </row>
    <row r="152" spans="1:10" ht="38.25">
      <c r="A152" s="83">
        <f t="shared" si="5"/>
        <v>140</v>
      </c>
      <c r="B152" s="84" t="s">
        <v>427</v>
      </c>
      <c r="C152" s="85" t="s">
        <v>102</v>
      </c>
      <c r="D152" s="85" t="s">
        <v>136</v>
      </c>
      <c r="E152" s="85" t="s">
        <v>428</v>
      </c>
      <c r="F152" s="85" t="s">
        <v>83</v>
      </c>
      <c r="G152" s="86">
        <v>278000</v>
      </c>
      <c r="H152" s="86">
        <v>278000</v>
      </c>
      <c r="I152" s="86">
        <v>61409.69</v>
      </c>
      <c r="J152" s="81">
        <f t="shared" si="4"/>
        <v>0.22089816546762592</v>
      </c>
    </row>
    <row r="153" spans="1:10" ht="63.75">
      <c r="A153" s="83">
        <f t="shared" si="5"/>
        <v>141</v>
      </c>
      <c r="B153" s="84" t="s">
        <v>474</v>
      </c>
      <c r="C153" s="85" t="s">
        <v>102</v>
      </c>
      <c r="D153" s="85" t="s">
        <v>136</v>
      </c>
      <c r="E153" s="85" t="s">
        <v>475</v>
      </c>
      <c r="F153" s="85" t="s">
        <v>83</v>
      </c>
      <c r="G153" s="86">
        <v>25000</v>
      </c>
      <c r="H153" s="86">
        <v>25000</v>
      </c>
      <c r="I153" s="86">
        <v>14550</v>
      </c>
      <c r="J153" s="81">
        <f t="shared" si="4"/>
        <v>0.582</v>
      </c>
    </row>
    <row r="154" spans="1:10" ht="25.5">
      <c r="A154" s="83">
        <f t="shared" si="5"/>
        <v>142</v>
      </c>
      <c r="B154" s="84" t="s">
        <v>350</v>
      </c>
      <c r="C154" s="85" t="s">
        <v>102</v>
      </c>
      <c r="D154" s="85" t="s">
        <v>136</v>
      </c>
      <c r="E154" s="85" t="s">
        <v>475</v>
      </c>
      <c r="F154" s="85" t="s">
        <v>165</v>
      </c>
      <c r="G154" s="86">
        <v>25000</v>
      </c>
      <c r="H154" s="86">
        <v>25000</v>
      </c>
      <c r="I154" s="86">
        <v>14550</v>
      </c>
      <c r="J154" s="81">
        <f t="shared" si="4"/>
        <v>0.582</v>
      </c>
    </row>
    <row r="155" spans="1:10" ht="51">
      <c r="A155" s="83">
        <f t="shared" si="5"/>
        <v>143</v>
      </c>
      <c r="B155" s="84" t="s">
        <v>476</v>
      </c>
      <c r="C155" s="85" t="s">
        <v>102</v>
      </c>
      <c r="D155" s="85" t="s">
        <v>136</v>
      </c>
      <c r="E155" s="85" t="s">
        <v>477</v>
      </c>
      <c r="F155" s="85" t="s">
        <v>83</v>
      </c>
      <c r="G155" s="86">
        <v>26000</v>
      </c>
      <c r="H155" s="86">
        <v>26000</v>
      </c>
      <c r="I155" s="86">
        <v>20000</v>
      </c>
      <c r="J155" s="81">
        <f t="shared" si="4"/>
        <v>0.7692307692307693</v>
      </c>
    </row>
    <row r="156" spans="1:10" ht="25.5">
      <c r="A156" s="83">
        <f t="shared" si="5"/>
        <v>144</v>
      </c>
      <c r="B156" s="84" t="s">
        <v>350</v>
      </c>
      <c r="C156" s="85" t="s">
        <v>102</v>
      </c>
      <c r="D156" s="85" t="s">
        <v>136</v>
      </c>
      <c r="E156" s="85" t="s">
        <v>477</v>
      </c>
      <c r="F156" s="85" t="s">
        <v>165</v>
      </c>
      <c r="G156" s="86">
        <v>26000</v>
      </c>
      <c r="H156" s="86">
        <v>26000</v>
      </c>
      <c r="I156" s="86">
        <v>20000</v>
      </c>
      <c r="J156" s="81">
        <f t="shared" si="4"/>
        <v>0.7692307692307693</v>
      </c>
    </row>
    <row r="157" spans="1:10" ht="63.75">
      <c r="A157" s="83">
        <f t="shared" si="5"/>
        <v>145</v>
      </c>
      <c r="B157" s="84" t="s">
        <v>478</v>
      </c>
      <c r="C157" s="85" t="s">
        <v>102</v>
      </c>
      <c r="D157" s="85" t="s">
        <v>136</v>
      </c>
      <c r="E157" s="85" t="s">
        <v>479</v>
      </c>
      <c r="F157" s="85" t="s">
        <v>83</v>
      </c>
      <c r="G157" s="86">
        <v>20000</v>
      </c>
      <c r="H157" s="86">
        <v>20000</v>
      </c>
      <c r="I157" s="86">
        <v>0</v>
      </c>
      <c r="J157" s="81">
        <f t="shared" si="4"/>
        <v>0</v>
      </c>
    </row>
    <row r="158" spans="1:10" ht="25.5">
      <c r="A158" s="83">
        <f t="shared" si="5"/>
        <v>146</v>
      </c>
      <c r="B158" s="84" t="s">
        <v>350</v>
      </c>
      <c r="C158" s="85" t="s">
        <v>102</v>
      </c>
      <c r="D158" s="85" t="s">
        <v>136</v>
      </c>
      <c r="E158" s="85" t="s">
        <v>479</v>
      </c>
      <c r="F158" s="85" t="s">
        <v>165</v>
      </c>
      <c r="G158" s="86">
        <v>20000</v>
      </c>
      <c r="H158" s="86">
        <v>20000</v>
      </c>
      <c r="I158" s="86">
        <v>0</v>
      </c>
      <c r="J158" s="81">
        <f t="shared" si="4"/>
        <v>0</v>
      </c>
    </row>
    <row r="159" spans="1:10" ht="63.75">
      <c r="A159" s="83">
        <f t="shared" si="5"/>
        <v>147</v>
      </c>
      <c r="B159" s="84" t="s">
        <v>480</v>
      </c>
      <c r="C159" s="85" t="s">
        <v>102</v>
      </c>
      <c r="D159" s="85" t="s">
        <v>136</v>
      </c>
      <c r="E159" s="85" t="s">
        <v>481</v>
      </c>
      <c r="F159" s="85" t="s">
        <v>83</v>
      </c>
      <c r="G159" s="86">
        <v>25000</v>
      </c>
      <c r="H159" s="86">
        <v>25000</v>
      </c>
      <c r="I159" s="86">
        <v>0</v>
      </c>
      <c r="J159" s="81">
        <f t="shared" si="4"/>
        <v>0</v>
      </c>
    </row>
    <row r="160" spans="1:10" ht="25.5">
      <c r="A160" s="83">
        <f t="shared" si="5"/>
        <v>148</v>
      </c>
      <c r="B160" s="84" t="s">
        <v>350</v>
      </c>
      <c r="C160" s="85" t="s">
        <v>102</v>
      </c>
      <c r="D160" s="85" t="s">
        <v>136</v>
      </c>
      <c r="E160" s="85" t="s">
        <v>481</v>
      </c>
      <c r="F160" s="85" t="s">
        <v>165</v>
      </c>
      <c r="G160" s="86">
        <v>25000</v>
      </c>
      <c r="H160" s="86">
        <v>25000</v>
      </c>
      <c r="I160" s="86">
        <v>0</v>
      </c>
      <c r="J160" s="81">
        <f t="shared" si="4"/>
        <v>0</v>
      </c>
    </row>
    <row r="161" spans="1:10" ht="51">
      <c r="A161" s="83">
        <f t="shared" si="5"/>
        <v>149</v>
      </c>
      <c r="B161" s="84" t="s">
        <v>482</v>
      </c>
      <c r="C161" s="85" t="s">
        <v>102</v>
      </c>
      <c r="D161" s="85" t="s">
        <v>136</v>
      </c>
      <c r="E161" s="85" t="s">
        <v>483</v>
      </c>
      <c r="F161" s="85" t="s">
        <v>83</v>
      </c>
      <c r="G161" s="86">
        <v>25000</v>
      </c>
      <c r="H161" s="86">
        <v>25000</v>
      </c>
      <c r="I161" s="86">
        <v>0</v>
      </c>
      <c r="J161" s="81">
        <f t="shared" si="4"/>
        <v>0</v>
      </c>
    </row>
    <row r="162" spans="1:10" ht="25.5">
      <c r="A162" s="83">
        <f t="shared" si="5"/>
        <v>150</v>
      </c>
      <c r="B162" s="84" t="s">
        <v>350</v>
      </c>
      <c r="C162" s="85" t="s">
        <v>102</v>
      </c>
      <c r="D162" s="85" t="s">
        <v>136</v>
      </c>
      <c r="E162" s="85" t="s">
        <v>483</v>
      </c>
      <c r="F162" s="85" t="s">
        <v>165</v>
      </c>
      <c r="G162" s="86">
        <v>25000</v>
      </c>
      <c r="H162" s="86">
        <v>25000</v>
      </c>
      <c r="I162" s="86">
        <v>0</v>
      </c>
      <c r="J162" s="81">
        <f t="shared" si="4"/>
        <v>0</v>
      </c>
    </row>
    <row r="163" spans="1:10" ht="51">
      <c r="A163" s="83">
        <f t="shared" si="5"/>
        <v>151</v>
      </c>
      <c r="B163" s="84" t="s">
        <v>484</v>
      </c>
      <c r="C163" s="85" t="s">
        <v>102</v>
      </c>
      <c r="D163" s="85" t="s">
        <v>136</v>
      </c>
      <c r="E163" s="85" t="s">
        <v>485</v>
      </c>
      <c r="F163" s="85" t="s">
        <v>83</v>
      </c>
      <c r="G163" s="86">
        <v>25000</v>
      </c>
      <c r="H163" s="86">
        <v>25000</v>
      </c>
      <c r="I163" s="86">
        <v>0</v>
      </c>
      <c r="J163" s="81">
        <f t="shared" si="4"/>
        <v>0</v>
      </c>
    </row>
    <row r="164" spans="1:10" ht="25.5">
      <c r="A164" s="83">
        <f t="shared" si="5"/>
        <v>152</v>
      </c>
      <c r="B164" s="84" t="s">
        <v>350</v>
      </c>
      <c r="C164" s="85" t="s">
        <v>102</v>
      </c>
      <c r="D164" s="85" t="s">
        <v>136</v>
      </c>
      <c r="E164" s="85" t="s">
        <v>485</v>
      </c>
      <c r="F164" s="85" t="s">
        <v>165</v>
      </c>
      <c r="G164" s="86">
        <v>25000</v>
      </c>
      <c r="H164" s="86">
        <v>25000</v>
      </c>
      <c r="I164" s="86">
        <v>0</v>
      </c>
      <c r="J164" s="81">
        <f t="shared" si="4"/>
        <v>0</v>
      </c>
    </row>
    <row r="165" spans="1:10" ht="38.25">
      <c r="A165" s="83">
        <f t="shared" si="5"/>
        <v>153</v>
      </c>
      <c r="B165" s="84" t="s">
        <v>486</v>
      </c>
      <c r="C165" s="85" t="s">
        <v>102</v>
      </c>
      <c r="D165" s="85" t="s">
        <v>136</v>
      </c>
      <c r="E165" s="85" t="s">
        <v>487</v>
      </c>
      <c r="F165" s="85" t="s">
        <v>83</v>
      </c>
      <c r="G165" s="86">
        <v>52000</v>
      </c>
      <c r="H165" s="86">
        <v>52000</v>
      </c>
      <c r="I165" s="86">
        <v>26859.69</v>
      </c>
      <c r="J165" s="81">
        <f t="shared" si="4"/>
        <v>0.5165325</v>
      </c>
    </row>
    <row r="166" spans="1:10" ht="25.5">
      <c r="A166" s="83">
        <f t="shared" si="5"/>
        <v>154</v>
      </c>
      <c r="B166" s="84" t="s">
        <v>350</v>
      </c>
      <c r="C166" s="85" t="s">
        <v>102</v>
      </c>
      <c r="D166" s="85" t="s">
        <v>136</v>
      </c>
      <c r="E166" s="85" t="s">
        <v>487</v>
      </c>
      <c r="F166" s="85" t="s">
        <v>165</v>
      </c>
      <c r="G166" s="86">
        <v>52000</v>
      </c>
      <c r="H166" s="86">
        <v>52000</v>
      </c>
      <c r="I166" s="86">
        <v>26859.69</v>
      </c>
      <c r="J166" s="81">
        <f t="shared" si="4"/>
        <v>0.5165325</v>
      </c>
    </row>
    <row r="167" spans="1:10" ht="25.5">
      <c r="A167" s="83">
        <f t="shared" si="5"/>
        <v>155</v>
      </c>
      <c r="B167" s="84" t="s">
        <v>488</v>
      </c>
      <c r="C167" s="85" t="s">
        <v>102</v>
      </c>
      <c r="D167" s="85" t="s">
        <v>136</v>
      </c>
      <c r="E167" s="85" t="s">
        <v>489</v>
      </c>
      <c r="F167" s="85" t="s">
        <v>83</v>
      </c>
      <c r="G167" s="86">
        <v>80000</v>
      </c>
      <c r="H167" s="86">
        <v>80000</v>
      </c>
      <c r="I167" s="86">
        <v>0</v>
      </c>
      <c r="J167" s="81">
        <f t="shared" si="4"/>
        <v>0</v>
      </c>
    </row>
    <row r="168" spans="1:10" ht="25.5">
      <c r="A168" s="83">
        <f t="shared" si="5"/>
        <v>156</v>
      </c>
      <c r="B168" s="84" t="s">
        <v>350</v>
      </c>
      <c r="C168" s="85" t="s">
        <v>102</v>
      </c>
      <c r="D168" s="85" t="s">
        <v>136</v>
      </c>
      <c r="E168" s="85" t="s">
        <v>489</v>
      </c>
      <c r="F168" s="85" t="s">
        <v>165</v>
      </c>
      <c r="G168" s="86">
        <v>80000</v>
      </c>
      <c r="H168" s="86">
        <v>80000</v>
      </c>
      <c r="I168" s="86">
        <v>0</v>
      </c>
      <c r="J168" s="81">
        <f t="shared" si="4"/>
        <v>0</v>
      </c>
    </row>
    <row r="169" spans="1:10" ht="12.75">
      <c r="A169" s="83">
        <f t="shared" si="5"/>
        <v>157</v>
      </c>
      <c r="B169" s="84" t="s">
        <v>490</v>
      </c>
      <c r="C169" s="85" t="s">
        <v>102</v>
      </c>
      <c r="D169" s="85" t="s">
        <v>57</v>
      </c>
      <c r="E169" s="85" t="s">
        <v>339</v>
      </c>
      <c r="F169" s="85" t="s">
        <v>83</v>
      </c>
      <c r="G169" s="86">
        <v>37117629.85</v>
      </c>
      <c r="H169" s="86">
        <v>37117629.85</v>
      </c>
      <c r="I169" s="86">
        <v>14152547.89</v>
      </c>
      <c r="J169" s="81">
        <f t="shared" si="4"/>
        <v>0.38128910566739754</v>
      </c>
    </row>
    <row r="170" spans="1:10" ht="12.75">
      <c r="A170" s="83">
        <f t="shared" si="5"/>
        <v>158</v>
      </c>
      <c r="B170" s="84" t="s">
        <v>491</v>
      </c>
      <c r="C170" s="85" t="s">
        <v>102</v>
      </c>
      <c r="D170" s="85" t="s">
        <v>58</v>
      </c>
      <c r="E170" s="85" t="s">
        <v>339</v>
      </c>
      <c r="F170" s="85" t="s">
        <v>83</v>
      </c>
      <c r="G170" s="86">
        <v>1787400</v>
      </c>
      <c r="H170" s="86">
        <v>1787400</v>
      </c>
      <c r="I170" s="86">
        <v>1252434.25</v>
      </c>
      <c r="J170" s="81">
        <f t="shared" si="4"/>
        <v>0.7007017175786058</v>
      </c>
    </row>
    <row r="171" spans="1:10" ht="38.25">
      <c r="A171" s="83">
        <f t="shared" si="5"/>
        <v>159</v>
      </c>
      <c r="B171" s="84" t="s">
        <v>492</v>
      </c>
      <c r="C171" s="85" t="s">
        <v>102</v>
      </c>
      <c r="D171" s="85" t="s">
        <v>58</v>
      </c>
      <c r="E171" s="85" t="s">
        <v>493</v>
      </c>
      <c r="F171" s="85" t="s">
        <v>83</v>
      </c>
      <c r="G171" s="86">
        <v>1125000</v>
      </c>
      <c r="H171" s="86">
        <v>1125000</v>
      </c>
      <c r="I171" s="86">
        <v>863954.25</v>
      </c>
      <c r="J171" s="81">
        <f t="shared" si="4"/>
        <v>0.7679593333333333</v>
      </c>
    </row>
    <row r="172" spans="1:10" ht="38.25">
      <c r="A172" s="83">
        <f t="shared" si="5"/>
        <v>160</v>
      </c>
      <c r="B172" s="84" t="s">
        <v>494</v>
      </c>
      <c r="C172" s="85" t="s">
        <v>102</v>
      </c>
      <c r="D172" s="85" t="s">
        <v>58</v>
      </c>
      <c r="E172" s="85" t="s">
        <v>495</v>
      </c>
      <c r="F172" s="85" t="s">
        <v>83</v>
      </c>
      <c r="G172" s="86">
        <v>1125000</v>
      </c>
      <c r="H172" s="86">
        <v>1125000</v>
      </c>
      <c r="I172" s="86">
        <v>863954.25</v>
      </c>
      <c r="J172" s="81">
        <f t="shared" si="4"/>
        <v>0.7679593333333333</v>
      </c>
    </row>
    <row r="173" spans="1:10" ht="25.5">
      <c r="A173" s="83">
        <f t="shared" si="5"/>
        <v>161</v>
      </c>
      <c r="B173" s="84" t="s">
        <v>496</v>
      </c>
      <c r="C173" s="85" t="s">
        <v>102</v>
      </c>
      <c r="D173" s="85" t="s">
        <v>58</v>
      </c>
      <c r="E173" s="85" t="s">
        <v>497</v>
      </c>
      <c r="F173" s="85" t="s">
        <v>83</v>
      </c>
      <c r="G173" s="86">
        <v>43000</v>
      </c>
      <c r="H173" s="86">
        <v>43000</v>
      </c>
      <c r="I173" s="86">
        <v>0</v>
      </c>
      <c r="J173" s="81">
        <f t="shared" si="4"/>
        <v>0</v>
      </c>
    </row>
    <row r="174" spans="1:10" ht="12.75">
      <c r="A174" s="83">
        <f t="shared" si="5"/>
        <v>162</v>
      </c>
      <c r="B174" s="84" t="s">
        <v>370</v>
      </c>
      <c r="C174" s="85" t="s">
        <v>102</v>
      </c>
      <c r="D174" s="85" t="s">
        <v>58</v>
      </c>
      <c r="E174" s="85" t="s">
        <v>497</v>
      </c>
      <c r="F174" s="85" t="s">
        <v>166</v>
      </c>
      <c r="G174" s="86">
        <v>43000</v>
      </c>
      <c r="H174" s="86">
        <v>43000</v>
      </c>
      <c r="I174" s="86">
        <v>0</v>
      </c>
      <c r="J174" s="81">
        <f t="shared" si="4"/>
        <v>0</v>
      </c>
    </row>
    <row r="175" spans="1:10" ht="38.25">
      <c r="A175" s="83">
        <f t="shared" si="5"/>
        <v>163</v>
      </c>
      <c r="B175" s="84" t="s">
        <v>498</v>
      </c>
      <c r="C175" s="85" t="s">
        <v>102</v>
      </c>
      <c r="D175" s="85" t="s">
        <v>58</v>
      </c>
      <c r="E175" s="85" t="s">
        <v>499</v>
      </c>
      <c r="F175" s="85" t="s">
        <v>83</v>
      </c>
      <c r="G175" s="86">
        <v>100000</v>
      </c>
      <c r="H175" s="86">
        <v>100000</v>
      </c>
      <c r="I175" s="86">
        <v>99241</v>
      </c>
      <c r="J175" s="81">
        <f t="shared" si="4"/>
        <v>0.99241</v>
      </c>
    </row>
    <row r="176" spans="1:10" ht="25.5">
      <c r="A176" s="83">
        <f t="shared" si="5"/>
        <v>164</v>
      </c>
      <c r="B176" s="84" t="s">
        <v>350</v>
      </c>
      <c r="C176" s="85" t="s">
        <v>102</v>
      </c>
      <c r="D176" s="85" t="s">
        <v>58</v>
      </c>
      <c r="E176" s="85" t="s">
        <v>499</v>
      </c>
      <c r="F176" s="85" t="s">
        <v>165</v>
      </c>
      <c r="G176" s="86">
        <v>82500</v>
      </c>
      <c r="H176" s="86">
        <v>82500</v>
      </c>
      <c r="I176" s="86">
        <v>82000</v>
      </c>
      <c r="J176" s="81">
        <f t="shared" si="4"/>
        <v>0.9939393939393939</v>
      </c>
    </row>
    <row r="177" spans="1:10" ht="12.75">
      <c r="A177" s="83">
        <f t="shared" si="5"/>
        <v>165</v>
      </c>
      <c r="B177" s="84" t="s">
        <v>370</v>
      </c>
      <c r="C177" s="85" t="s">
        <v>102</v>
      </c>
      <c r="D177" s="85" t="s">
        <v>58</v>
      </c>
      <c r="E177" s="85" t="s">
        <v>499</v>
      </c>
      <c r="F177" s="85" t="s">
        <v>166</v>
      </c>
      <c r="G177" s="86">
        <v>17500</v>
      </c>
      <c r="H177" s="86">
        <v>17500</v>
      </c>
      <c r="I177" s="86">
        <v>17241</v>
      </c>
      <c r="J177" s="81">
        <f t="shared" si="4"/>
        <v>0.9852</v>
      </c>
    </row>
    <row r="178" spans="1:10" ht="25.5">
      <c r="A178" s="83">
        <f t="shared" si="5"/>
        <v>166</v>
      </c>
      <c r="B178" s="84" t="s">
        <v>500</v>
      </c>
      <c r="C178" s="85" t="s">
        <v>102</v>
      </c>
      <c r="D178" s="85" t="s">
        <v>58</v>
      </c>
      <c r="E178" s="85" t="s">
        <v>501</v>
      </c>
      <c r="F178" s="85" t="s">
        <v>83</v>
      </c>
      <c r="G178" s="86">
        <v>223559</v>
      </c>
      <c r="H178" s="86">
        <v>223559</v>
      </c>
      <c r="I178" s="86">
        <v>6272.25</v>
      </c>
      <c r="J178" s="81">
        <f t="shared" si="4"/>
        <v>0.028056352014457032</v>
      </c>
    </row>
    <row r="179" spans="1:10" ht="38.25">
      <c r="A179" s="83">
        <f t="shared" si="5"/>
        <v>167</v>
      </c>
      <c r="B179" s="84" t="s">
        <v>387</v>
      </c>
      <c r="C179" s="85" t="s">
        <v>102</v>
      </c>
      <c r="D179" s="85" t="s">
        <v>58</v>
      </c>
      <c r="E179" s="85" t="s">
        <v>501</v>
      </c>
      <c r="F179" s="85" t="s">
        <v>168</v>
      </c>
      <c r="G179" s="86">
        <v>223559</v>
      </c>
      <c r="H179" s="86">
        <v>223559</v>
      </c>
      <c r="I179" s="86">
        <v>6272.25</v>
      </c>
      <c r="J179" s="81">
        <f t="shared" si="4"/>
        <v>0.028056352014457032</v>
      </c>
    </row>
    <row r="180" spans="1:10" ht="38.25">
      <c r="A180" s="83">
        <f t="shared" si="5"/>
        <v>168</v>
      </c>
      <c r="B180" s="84" t="s">
        <v>502</v>
      </c>
      <c r="C180" s="85" t="s">
        <v>102</v>
      </c>
      <c r="D180" s="85" t="s">
        <v>58</v>
      </c>
      <c r="E180" s="85" t="s">
        <v>503</v>
      </c>
      <c r="F180" s="85" t="s">
        <v>83</v>
      </c>
      <c r="G180" s="86">
        <v>277000</v>
      </c>
      <c r="H180" s="86">
        <v>277000</v>
      </c>
      <c r="I180" s="86">
        <v>277000</v>
      </c>
      <c r="J180" s="81">
        <f t="shared" si="4"/>
        <v>1</v>
      </c>
    </row>
    <row r="181" spans="1:10" ht="38.25">
      <c r="A181" s="83">
        <f t="shared" si="5"/>
        <v>169</v>
      </c>
      <c r="B181" s="84" t="s">
        <v>387</v>
      </c>
      <c r="C181" s="85" t="s">
        <v>102</v>
      </c>
      <c r="D181" s="85" t="s">
        <v>58</v>
      </c>
      <c r="E181" s="85" t="s">
        <v>503</v>
      </c>
      <c r="F181" s="85" t="s">
        <v>168</v>
      </c>
      <c r="G181" s="86">
        <v>277000</v>
      </c>
      <c r="H181" s="86">
        <v>277000</v>
      </c>
      <c r="I181" s="86">
        <v>277000</v>
      </c>
      <c r="J181" s="81">
        <f t="shared" si="4"/>
        <v>1</v>
      </c>
    </row>
    <row r="182" spans="1:10" ht="38.25">
      <c r="A182" s="83">
        <f t="shared" si="5"/>
        <v>170</v>
      </c>
      <c r="B182" s="84" t="s">
        <v>504</v>
      </c>
      <c r="C182" s="85" t="s">
        <v>102</v>
      </c>
      <c r="D182" s="85" t="s">
        <v>58</v>
      </c>
      <c r="E182" s="85" t="s">
        <v>505</v>
      </c>
      <c r="F182" s="85" t="s">
        <v>83</v>
      </c>
      <c r="G182" s="86">
        <v>196441</v>
      </c>
      <c r="H182" s="86">
        <v>196441</v>
      </c>
      <c r="I182" s="86">
        <v>196441</v>
      </c>
      <c r="J182" s="81">
        <f t="shared" si="4"/>
        <v>1</v>
      </c>
    </row>
    <row r="183" spans="1:10" ht="25.5">
      <c r="A183" s="83">
        <f t="shared" si="5"/>
        <v>171</v>
      </c>
      <c r="B183" s="84" t="s">
        <v>350</v>
      </c>
      <c r="C183" s="85" t="s">
        <v>102</v>
      </c>
      <c r="D183" s="85" t="s">
        <v>58</v>
      </c>
      <c r="E183" s="85" t="s">
        <v>505</v>
      </c>
      <c r="F183" s="85" t="s">
        <v>165</v>
      </c>
      <c r="G183" s="86">
        <v>70000</v>
      </c>
      <c r="H183" s="86">
        <v>70000</v>
      </c>
      <c r="I183" s="86">
        <v>70000</v>
      </c>
      <c r="J183" s="81">
        <f t="shared" si="4"/>
        <v>1</v>
      </c>
    </row>
    <row r="184" spans="1:10" ht="12.75">
      <c r="A184" s="83">
        <f t="shared" si="5"/>
        <v>172</v>
      </c>
      <c r="B184" s="84" t="s">
        <v>370</v>
      </c>
      <c r="C184" s="85" t="s">
        <v>102</v>
      </c>
      <c r="D184" s="85" t="s">
        <v>58</v>
      </c>
      <c r="E184" s="85" t="s">
        <v>505</v>
      </c>
      <c r="F184" s="85" t="s">
        <v>166</v>
      </c>
      <c r="G184" s="86">
        <v>126441</v>
      </c>
      <c r="H184" s="86">
        <v>126441</v>
      </c>
      <c r="I184" s="86">
        <v>126441</v>
      </c>
      <c r="J184" s="81">
        <f t="shared" si="4"/>
        <v>1</v>
      </c>
    </row>
    <row r="185" spans="1:10" ht="25.5">
      <c r="A185" s="83">
        <f t="shared" si="5"/>
        <v>173</v>
      </c>
      <c r="B185" s="84" t="s">
        <v>506</v>
      </c>
      <c r="C185" s="85" t="s">
        <v>102</v>
      </c>
      <c r="D185" s="85" t="s">
        <v>58</v>
      </c>
      <c r="E185" s="85" t="s">
        <v>507</v>
      </c>
      <c r="F185" s="85" t="s">
        <v>83</v>
      </c>
      <c r="G185" s="86">
        <v>85000</v>
      </c>
      <c r="H185" s="86">
        <v>85000</v>
      </c>
      <c r="I185" s="86">
        <v>85000</v>
      </c>
      <c r="J185" s="81">
        <f t="shared" si="4"/>
        <v>1</v>
      </c>
    </row>
    <row r="186" spans="1:10" ht="25.5">
      <c r="A186" s="83">
        <f t="shared" si="5"/>
        <v>174</v>
      </c>
      <c r="B186" s="84" t="s">
        <v>350</v>
      </c>
      <c r="C186" s="85" t="s">
        <v>102</v>
      </c>
      <c r="D186" s="85" t="s">
        <v>58</v>
      </c>
      <c r="E186" s="85" t="s">
        <v>507</v>
      </c>
      <c r="F186" s="85" t="s">
        <v>165</v>
      </c>
      <c r="G186" s="86">
        <v>85000</v>
      </c>
      <c r="H186" s="86">
        <v>85000</v>
      </c>
      <c r="I186" s="86">
        <v>85000</v>
      </c>
      <c r="J186" s="81">
        <f t="shared" si="4"/>
        <v>1</v>
      </c>
    </row>
    <row r="187" spans="1:10" ht="38.25">
      <c r="A187" s="83">
        <f t="shared" si="5"/>
        <v>175</v>
      </c>
      <c r="B187" s="84" t="s">
        <v>508</v>
      </c>
      <c r="C187" s="85" t="s">
        <v>102</v>
      </c>
      <c r="D187" s="85" t="s">
        <v>58</v>
      </c>
      <c r="E187" s="85" t="s">
        <v>509</v>
      </c>
      <c r="F187" s="85" t="s">
        <v>83</v>
      </c>
      <c r="G187" s="86">
        <v>200000</v>
      </c>
      <c r="H187" s="86">
        <v>200000</v>
      </c>
      <c r="I187" s="86">
        <v>200000</v>
      </c>
      <c r="J187" s="81">
        <f t="shared" si="4"/>
        <v>1</v>
      </c>
    </row>
    <row r="188" spans="1:10" ht="38.25">
      <c r="A188" s="83">
        <f t="shared" si="5"/>
        <v>176</v>
      </c>
      <c r="B188" s="84" t="s">
        <v>387</v>
      </c>
      <c r="C188" s="85" t="s">
        <v>102</v>
      </c>
      <c r="D188" s="85" t="s">
        <v>58</v>
      </c>
      <c r="E188" s="85" t="s">
        <v>509</v>
      </c>
      <c r="F188" s="85" t="s">
        <v>168</v>
      </c>
      <c r="G188" s="86">
        <v>200000</v>
      </c>
      <c r="H188" s="86">
        <v>200000</v>
      </c>
      <c r="I188" s="86">
        <v>200000</v>
      </c>
      <c r="J188" s="81">
        <f t="shared" si="4"/>
        <v>1</v>
      </c>
    </row>
    <row r="189" spans="1:10" ht="12.75">
      <c r="A189" s="83">
        <f t="shared" si="5"/>
        <v>177</v>
      </c>
      <c r="B189" s="84" t="s">
        <v>342</v>
      </c>
      <c r="C189" s="85" t="s">
        <v>102</v>
      </c>
      <c r="D189" s="85" t="s">
        <v>58</v>
      </c>
      <c r="E189" s="85" t="s">
        <v>343</v>
      </c>
      <c r="F189" s="85" t="s">
        <v>83</v>
      </c>
      <c r="G189" s="86">
        <v>662400</v>
      </c>
      <c r="H189" s="86">
        <v>662400</v>
      </c>
      <c r="I189" s="86">
        <v>388480</v>
      </c>
      <c r="J189" s="81">
        <f t="shared" si="4"/>
        <v>0.5864734299516908</v>
      </c>
    </row>
    <row r="190" spans="1:10" ht="38.25">
      <c r="A190" s="83">
        <f t="shared" si="5"/>
        <v>178</v>
      </c>
      <c r="B190" s="84" t="s">
        <v>510</v>
      </c>
      <c r="C190" s="85" t="s">
        <v>102</v>
      </c>
      <c r="D190" s="85" t="s">
        <v>58</v>
      </c>
      <c r="E190" s="85" t="s">
        <v>511</v>
      </c>
      <c r="F190" s="85" t="s">
        <v>83</v>
      </c>
      <c r="G190" s="86">
        <v>662400</v>
      </c>
      <c r="H190" s="86">
        <v>662400</v>
      </c>
      <c r="I190" s="86">
        <v>388480</v>
      </c>
      <c r="J190" s="81">
        <f t="shared" si="4"/>
        <v>0.5864734299516908</v>
      </c>
    </row>
    <row r="191" spans="1:10" ht="25.5">
      <c r="A191" s="83">
        <f t="shared" si="5"/>
        <v>179</v>
      </c>
      <c r="B191" s="84" t="s">
        <v>350</v>
      </c>
      <c r="C191" s="85" t="s">
        <v>102</v>
      </c>
      <c r="D191" s="85" t="s">
        <v>58</v>
      </c>
      <c r="E191" s="85" t="s">
        <v>511</v>
      </c>
      <c r="F191" s="85" t="s">
        <v>165</v>
      </c>
      <c r="G191" s="86">
        <v>662400</v>
      </c>
      <c r="H191" s="86">
        <v>662400</v>
      </c>
      <c r="I191" s="86">
        <v>388480</v>
      </c>
      <c r="J191" s="81">
        <f t="shared" si="4"/>
        <v>0.5864734299516908</v>
      </c>
    </row>
    <row r="192" spans="1:10" ht="12.75">
      <c r="A192" s="83">
        <f t="shared" si="5"/>
        <v>180</v>
      </c>
      <c r="B192" s="84" t="s">
        <v>512</v>
      </c>
      <c r="C192" s="85" t="s">
        <v>102</v>
      </c>
      <c r="D192" s="85" t="s">
        <v>137</v>
      </c>
      <c r="E192" s="85" t="s">
        <v>339</v>
      </c>
      <c r="F192" s="85" t="s">
        <v>83</v>
      </c>
      <c r="G192" s="86">
        <v>6578650</v>
      </c>
      <c r="H192" s="86">
        <v>6578650</v>
      </c>
      <c r="I192" s="86">
        <v>391317.64</v>
      </c>
      <c r="J192" s="81">
        <f t="shared" si="4"/>
        <v>0.05948296991023994</v>
      </c>
    </row>
    <row r="193" spans="1:10" ht="38.25">
      <c r="A193" s="83">
        <f t="shared" si="5"/>
        <v>181</v>
      </c>
      <c r="B193" s="84" t="s">
        <v>425</v>
      </c>
      <c r="C193" s="85" t="s">
        <v>102</v>
      </c>
      <c r="D193" s="85" t="s">
        <v>137</v>
      </c>
      <c r="E193" s="85" t="s">
        <v>426</v>
      </c>
      <c r="F193" s="85" t="s">
        <v>83</v>
      </c>
      <c r="G193" s="86">
        <v>2928650</v>
      </c>
      <c r="H193" s="86">
        <v>2928650</v>
      </c>
      <c r="I193" s="86">
        <v>391317.64</v>
      </c>
      <c r="J193" s="81">
        <f t="shared" si="4"/>
        <v>0.13361707271268333</v>
      </c>
    </row>
    <row r="194" spans="1:10" ht="63.75">
      <c r="A194" s="83">
        <f t="shared" si="5"/>
        <v>182</v>
      </c>
      <c r="B194" s="84" t="s">
        <v>435</v>
      </c>
      <c r="C194" s="85" t="s">
        <v>102</v>
      </c>
      <c r="D194" s="85" t="s">
        <v>137</v>
      </c>
      <c r="E194" s="85" t="s">
        <v>436</v>
      </c>
      <c r="F194" s="85" t="s">
        <v>83</v>
      </c>
      <c r="G194" s="86">
        <v>2928650</v>
      </c>
      <c r="H194" s="86">
        <v>2928650</v>
      </c>
      <c r="I194" s="86">
        <v>391317.64</v>
      </c>
      <c r="J194" s="81">
        <f t="shared" si="4"/>
        <v>0.13361707271268333</v>
      </c>
    </row>
    <row r="195" spans="1:10" ht="63.75">
      <c r="A195" s="83">
        <f t="shared" si="5"/>
        <v>183</v>
      </c>
      <c r="B195" s="84" t="s">
        <v>513</v>
      </c>
      <c r="C195" s="85" t="s">
        <v>102</v>
      </c>
      <c r="D195" s="85" t="s">
        <v>137</v>
      </c>
      <c r="E195" s="85" t="s">
        <v>514</v>
      </c>
      <c r="F195" s="85" t="s">
        <v>83</v>
      </c>
      <c r="G195" s="86">
        <v>2928650</v>
      </c>
      <c r="H195" s="86">
        <v>2928650</v>
      </c>
      <c r="I195" s="86">
        <v>391317.64</v>
      </c>
      <c r="J195" s="81">
        <f t="shared" si="4"/>
        <v>0.13361707271268333</v>
      </c>
    </row>
    <row r="196" spans="1:10" ht="12.75">
      <c r="A196" s="83">
        <f t="shared" si="5"/>
        <v>184</v>
      </c>
      <c r="B196" s="84" t="s">
        <v>392</v>
      </c>
      <c r="C196" s="85" t="s">
        <v>102</v>
      </c>
      <c r="D196" s="85" t="s">
        <v>137</v>
      </c>
      <c r="E196" s="85" t="s">
        <v>514</v>
      </c>
      <c r="F196" s="85" t="s">
        <v>169</v>
      </c>
      <c r="G196" s="86">
        <v>160493</v>
      </c>
      <c r="H196" s="86">
        <v>160493</v>
      </c>
      <c r="I196" s="86">
        <v>144440.64</v>
      </c>
      <c r="J196" s="81">
        <f t="shared" si="4"/>
        <v>0.8999809337478895</v>
      </c>
    </row>
    <row r="197" spans="1:10" ht="25.5">
      <c r="A197" s="83">
        <f t="shared" si="5"/>
        <v>185</v>
      </c>
      <c r="B197" s="84" t="s">
        <v>350</v>
      </c>
      <c r="C197" s="85" t="s">
        <v>102</v>
      </c>
      <c r="D197" s="85" t="s">
        <v>137</v>
      </c>
      <c r="E197" s="85" t="s">
        <v>514</v>
      </c>
      <c r="F197" s="85" t="s">
        <v>165</v>
      </c>
      <c r="G197" s="86">
        <v>2768157</v>
      </c>
      <c r="H197" s="86">
        <v>2768157</v>
      </c>
      <c r="I197" s="86">
        <v>246877</v>
      </c>
      <c r="J197" s="81">
        <f t="shared" si="4"/>
        <v>0.08918460910996016</v>
      </c>
    </row>
    <row r="198" spans="1:10" ht="12.75">
      <c r="A198" s="83">
        <f t="shared" si="5"/>
        <v>186</v>
      </c>
      <c r="B198" s="84" t="s">
        <v>342</v>
      </c>
      <c r="C198" s="85" t="s">
        <v>102</v>
      </c>
      <c r="D198" s="85" t="s">
        <v>137</v>
      </c>
      <c r="E198" s="85" t="s">
        <v>343</v>
      </c>
      <c r="F198" s="85" t="s">
        <v>83</v>
      </c>
      <c r="G198" s="86">
        <v>3650000</v>
      </c>
      <c r="H198" s="86">
        <v>3650000</v>
      </c>
      <c r="I198" s="86">
        <v>0</v>
      </c>
      <c r="J198" s="81">
        <f t="shared" si="4"/>
        <v>0</v>
      </c>
    </row>
    <row r="199" spans="1:10" ht="12.75">
      <c r="A199" s="83">
        <f t="shared" si="5"/>
        <v>187</v>
      </c>
      <c r="B199" s="84" t="s">
        <v>515</v>
      </c>
      <c r="C199" s="85" t="s">
        <v>102</v>
      </c>
      <c r="D199" s="85" t="s">
        <v>137</v>
      </c>
      <c r="E199" s="85" t="s">
        <v>516</v>
      </c>
      <c r="F199" s="85" t="s">
        <v>83</v>
      </c>
      <c r="G199" s="86">
        <v>3650000</v>
      </c>
      <c r="H199" s="86">
        <v>3650000</v>
      </c>
      <c r="I199" s="86">
        <v>0</v>
      </c>
      <c r="J199" s="81">
        <f t="shared" si="4"/>
        <v>0</v>
      </c>
    </row>
    <row r="200" spans="1:10" ht="25.5">
      <c r="A200" s="83">
        <f t="shared" si="5"/>
        <v>188</v>
      </c>
      <c r="B200" s="84" t="s">
        <v>350</v>
      </c>
      <c r="C200" s="85" t="s">
        <v>102</v>
      </c>
      <c r="D200" s="85" t="s">
        <v>137</v>
      </c>
      <c r="E200" s="85" t="s">
        <v>516</v>
      </c>
      <c r="F200" s="85" t="s">
        <v>165</v>
      </c>
      <c r="G200" s="86">
        <v>3650000</v>
      </c>
      <c r="H200" s="86">
        <v>3650000</v>
      </c>
      <c r="I200" s="86">
        <v>0</v>
      </c>
      <c r="J200" s="81">
        <f t="shared" si="4"/>
        <v>0</v>
      </c>
    </row>
    <row r="201" spans="1:10" ht="12.75">
      <c r="A201" s="83">
        <f t="shared" si="5"/>
        <v>189</v>
      </c>
      <c r="B201" s="84" t="s">
        <v>517</v>
      </c>
      <c r="C201" s="85" t="s">
        <v>102</v>
      </c>
      <c r="D201" s="85" t="s">
        <v>72</v>
      </c>
      <c r="E201" s="85" t="s">
        <v>339</v>
      </c>
      <c r="F201" s="85" t="s">
        <v>83</v>
      </c>
      <c r="G201" s="86">
        <v>3858470</v>
      </c>
      <c r="H201" s="86">
        <v>3858470</v>
      </c>
      <c r="I201" s="86">
        <v>3858038</v>
      </c>
      <c r="J201" s="81">
        <f t="shared" si="4"/>
        <v>0.9998880385230415</v>
      </c>
    </row>
    <row r="202" spans="1:10" ht="38.25">
      <c r="A202" s="83">
        <f t="shared" si="5"/>
        <v>190</v>
      </c>
      <c r="B202" s="84" t="s">
        <v>492</v>
      </c>
      <c r="C202" s="85" t="s">
        <v>102</v>
      </c>
      <c r="D202" s="85" t="s">
        <v>72</v>
      </c>
      <c r="E202" s="85" t="s">
        <v>493</v>
      </c>
      <c r="F202" s="85" t="s">
        <v>83</v>
      </c>
      <c r="G202" s="86">
        <v>3858470</v>
      </c>
      <c r="H202" s="86">
        <v>3858470</v>
      </c>
      <c r="I202" s="86">
        <v>3858038</v>
      </c>
      <c r="J202" s="81">
        <f t="shared" si="4"/>
        <v>0.9998880385230415</v>
      </c>
    </row>
    <row r="203" spans="1:10" ht="38.25">
      <c r="A203" s="83">
        <f t="shared" si="5"/>
        <v>191</v>
      </c>
      <c r="B203" s="84" t="s">
        <v>518</v>
      </c>
      <c r="C203" s="85" t="s">
        <v>102</v>
      </c>
      <c r="D203" s="85" t="s">
        <v>72</v>
      </c>
      <c r="E203" s="85" t="s">
        <v>519</v>
      </c>
      <c r="F203" s="85" t="s">
        <v>83</v>
      </c>
      <c r="G203" s="86">
        <v>3858470</v>
      </c>
      <c r="H203" s="86">
        <v>3858470</v>
      </c>
      <c r="I203" s="86">
        <v>3858038</v>
      </c>
      <c r="J203" s="81">
        <f t="shared" si="4"/>
        <v>0.9998880385230415</v>
      </c>
    </row>
    <row r="204" spans="1:10" ht="25.5">
      <c r="A204" s="83">
        <f t="shared" si="5"/>
        <v>192</v>
      </c>
      <c r="B204" s="84" t="s">
        <v>520</v>
      </c>
      <c r="C204" s="85" t="s">
        <v>102</v>
      </c>
      <c r="D204" s="85" t="s">
        <v>72</v>
      </c>
      <c r="E204" s="85" t="s">
        <v>521</v>
      </c>
      <c r="F204" s="85" t="s">
        <v>83</v>
      </c>
      <c r="G204" s="86">
        <v>3858470</v>
      </c>
      <c r="H204" s="86">
        <v>3858470</v>
      </c>
      <c r="I204" s="86">
        <v>3858038</v>
      </c>
      <c r="J204" s="81">
        <f t="shared" si="4"/>
        <v>0.9998880385230415</v>
      </c>
    </row>
    <row r="205" spans="1:10" ht="12.75">
      <c r="A205" s="83">
        <f t="shared" si="5"/>
        <v>193</v>
      </c>
      <c r="B205" s="84" t="s">
        <v>422</v>
      </c>
      <c r="C205" s="85" t="s">
        <v>102</v>
      </c>
      <c r="D205" s="85" t="s">
        <v>72</v>
      </c>
      <c r="E205" s="85" t="s">
        <v>521</v>
      </c>
      <c r="F205" s="85" t="s">
        <v>173</v>
      </c>
      <c r="G205" s="86">
        <v>3858470</v>
      </c>
      <c r="H205" s="86">
        <v>3858470</v>
      </c>
      <c r="I205" s="86">
        <v>3858038</v>
      </c>
      <c r="J205" s="81">
        <f t="shared" si="4"/>
        <v>0.9998880385230415</v>
      </c>
    </row>
    <row r="206" spans="1:10" ht="12.75">
      <c r="A206" s="83">
        <f t="shared" si="5"/>
        <v>194</v>
      </c>
      <c r="B206" s="84" t="s">
        <v>522</v>
      </c>
      <c r="C206" s="85" t="s">
        <v>102</v>
      </c>
      <c r="D206" s="85" t="s">
        <v>84</v>
      </c>
      <c r="E206" s="85" t="s">
        <v>339</v>
      </c>
      <c r="F206" s="85" t="s">
        <v>83</v>
      </c>
      <c r="G206" s="86">
        <v>19245204</v>
      </c>
      <c r="H206" s="86">
        <v>19245204</v>
      </c>
      <c r="I206" s="86">
        <v>4933804</v>
      </c>
      <c r="J206" s="81">
        <f aca="true" t="shared" si="6" ref="J206:J269">I206/H206</f>
        <v>0.2563653780962779</v>
      </c>
    </row>
    <row r="207" spans="1:10" ht="38.25">
      <c r="A207" s="83">
        <f aca="true" t="shared" si="7" ref="A207:A270">A206+1</f>
        <v>195</v>
      </c>
      <c r="B207" s="84" t="s">
        <v>492</v>
      </c>
      <c r="C207" s="85" t="s">
        <v>102</v>
      </c>
      <c r="D207" s="85" t="s">
        <v>84</v>
      </c>
      <c r="E207" s="85" t="s">
        <v>493</v>
      </c>
      <c r="F207" s="85" t="s">
        <v>83</v>
      </c>
      <c r="G207" s="86">
        <v>19245204</v>
      </c>
      <c r="H207" s="86">
        <v>19245204</v>
      </c>
      <c r="I207" s="86">
        <v>4933804</v>
      </c>
      <c r="J207" s="81">
        <f t="shared" si="6"/>
        <v>0.2563653780962779</v>
      </c>
    </row>
    <row r="208" spans="1:10" ht="38.25">
      <c r="A208" s="83">
        <f t="shared" si="7"/>
        <v>196</v>
      </c>
      <c r="B208" s="84" t="s">
        <v>518</v>
      </c>
      <c r="C208" s="85" t="s">
        <v>102</v>
      </c>
      <c r="D208" s="85" t="s">
        <v>84</v>
      </c>
      <c r="E208" s="85" t="s">
        <v>519</v>
      </c>
      <c r="F208" s="85" t="s">
        <v>83</v>
      </c>
      <c r="G208" s="86">
        <v>19245204</v>
      </c>
      <c r="H208" s="86">
        <v>19245204</v>
      </c>
      <c r="I208" s="86">
        <v>4933804</v>
      </c>
      <c r="J208" s="81">
        <f t="shared" si="6"/>
        <v>0.2563653780962779</v>
      </c>
    </row>
    <row r="209" spans="1:10" ht="25.5">
      <c r="A209" s="83">
        <f t="shared" si="7"/>
        <v>197</v>
      </c>
      <c r="B209" s="84" t="s">
        <v>523</v>
      </c>
      <c r="C209" s="85" t="s">
        <v>102</v>
      </c>
      <c r="D209" s="85" t="s">
        <v>84</v>
      </c>
      <c r="E209" s="85" t="s">
        <v>524</v>
      </c>
      <c r="F209" s="85" t="s">
        <v>83</v>
      </c>
      <c r="G209" s="86">
        <v>200000</v>
      </c>
      <c r="H209" s="86">
        <v>200000</v>
      </c>
      <c r="I209" s="86">
        <v>167000</v>
      </c>
      <c r="J209" s="81">
        <f t="shared" si="6"/>
        <v>0.835</v>
      </c>
    </row>
    <row r="210" spans="1:10" ht="25.5">
      <c r="A210" s="83">
        <f t="shared" si="7"/>
        <v>198</v>
      </c>
      <c r="B210" s="84" t="s">
        <v>350</v>
      </c>
      <c r="C210" s="85" t="s">
        <v>102</v>
      </c>
      <c r="D210" s="85" t="s">
        <v>84</v>
      </c>
      <c r="E210" s="85" t="s">
        <v>524</v>
      </c>
      <c r="F210" s="85" t="s">
        <v>165</v>
      </c>
      <c r="G210" s="86">
        <v>200000</v>
      </c>
      <c r="H210" s="86">
        <v>200000</v>
      </c>
      <c r="I210" s="86">
        <v>167000</v>
      </c>
      <c r="J210" s="81">
        <f t="shared" si="6"/>
        <v>0.835</v>
      </c>
    </row>
    <row r="211" spans="1:10" ht="38.25">
      <c r="A211" s="83">
        <f t="shared" si="7"/>
        <v>199</v>
      </c>
      <c r="B211" s="84" t="s">
        <v>525</v>
      </c>
      <c r="C211" s="85" t="s">
        <v>102</v>
      </c>
      <c r="D211" s="85" t="s">
        <v>84</v>
      </c>
      <c r="E211" s="85" t="s">
        <v>526</v>
      </c>
      <c r="F211" s="85" t="s">
        <v>83</v>
      </c>
      <c r="G211" s="86">
        <v>19045204</v>
      </c>
      <c r="H211" s="86">
        <v>19045204</v>
      </c>
      <c r="I211" s="86">
        <v>4766804</v>
      </c>
      <c r="J211" s="81">
        <f t="shared" si="6"/>
        <v>0.2502889441352269</v>
      </c>
    </row>
    <row r="212" spans="1:10" ht="12.75">
      <c r="A212" s="83">
        <f t="shared" si="7"/>
        <v>200</v>
      </c>
      <c r="B212" s="84" t="s">
        <v>422</v>
      </c>
      <c r="C212" s="85" t="s">
        <v>102</v>
      </c>
      <c r="D212" s="85" t="s">
        <v>84</v>
      </c>
      <c r="E212" s="85" t="s">
        <v>526</v>
      </c>
      <c r="F212" s="85" t="s">
        <v>173</v>
      </c>
      <c r="G212" s="86">
        <v>19045204</v>
      </c>
      <c r="H212" s="86">
        <v>19045204</v>
      </c>
      <c r="I212" s="86">
        <v>4766804</v>
      </c>
      <c r="J212" s="81">
        <f t="shared" si="6"/>
        <v>0.2502889441352269</v>
      </c>
    </row>
    <row r="213" spans="1:10" ht="12.75">
      <c r="A213" s="83">
        <f t="shared" si="7"/>
        <v>201</v>
      </c>
      <c r="B213" s="84" t="s">
        <v>527</v>
      </c>
      <c r="C213" s="85" t="s">
        <v>102</v>
      </c>
      <c r="D213" s="85" t="s">
        <v>59</v>
      </c>
      <c r="E213" s="85" t="s">
        <v>339</v>
      </c>
      <c r="F213" s="85" t="s">
        <v>83</v>
      </c>
      <c r="G213" s="86">
        <v>5647905.85</v>
      </c>
      <c r="H213" s="86">
        <v>5647905.85</v>
      </c>
      <c r="I213" s="86">
        <v>3716954</v>
      </c>
      <c r="J213" s="81">
        <f t="shared" si="6"/>
        <v>0.6581118911534264</v>
      </c>
    </row>
    <row r="214" spans="1:10" ht="51">
      <c r="A214" s="83">
        <f t="shared" si="7"/>
        <v>202</v>
      </c>
      <c r="B214" s="84" t="s">
        <v>528</v>
      </c>
      <c r="C214" s="85" t="s">
        <v>102</v>
      </c>
      <c r="D214" s="85" t="s">
        <v>59</v>
      </c>
      <c r="E214" s="85" t="s">
        <v>529</v>
      </c>
      <c r="F214" s="85" t="s">
        <v>83</v>
      </c>
      <c r="G214" s="86">
        <v>1512000</v>
      </c>
      <c r="H214" s="86">
        <v>1512000</v>
      </c>
      <c r="I214" s="86">
        <v>1381980</v>
      </c>
      <c r="J214" s="81">
        <f t="shared" si="6"/>
        <v>0.9140079365079365</v>
      </c>
    </row>
    <row r="215" spans="1:10" ht="25.5">
      <c r="A215" s="83">
        <f t="shared" si="7"/>
        <v>203</v>
      </c>
      <c r="B215" s="84" t="s">
        <v>530</v>
      </c>
      <c r="C215" s="85" t="s">
        <v>102</v>
      </c>
      <c r="D215" s="85" t="s">
        <v>59</v>
      </c>
      <c r="E215" s="85" t="s">
        <v>531</v>
      </c>
      <c r="F215" s="85" t="s">
        <v>83</v>
      </c>
      <c r="G215" s="86">
        <v>14000</v>
      </c>
      <c r="H215" s="86">
        <v>14000</v>
      </c>
      <c r="I215" s="86">
        <v>0</v>
      </c>
      <c r="J215" s="81">
        <f t="shared" si="6"/>
        <v>0</v>
      </c>
    </row>
    <row r="216" spans="1:10" ht="38.25">
      <c r="A216" s="83">
        <f t="shared" si="7"/>
        <v>204</v>
      </c>
      <c r="B216" s="84" t="s">
        <v>532</v>
      </c>
      <c r="C216" s="85" t="s">
        <v>102</v>
      </c>
      <c r="D216" s="85" t="s">
        <v>59</v>
      </c>
      <c r="E216" s="85" t="s">
        <v>533</v>
      </c>
      <c r="F216" s="85" t="s">
        <v>83</v>
      </c>
      <c r="G216" s="86">
        <v>14000</v>
      </c>
      <c r="H216" s="86">
        <v>14000</v>
      </c>
      <c r="I216" s="86">
        <v>0</v>
      </c>
      <c r="J216" s="81">
        <f t="shared" si="6"/>
        <v>0</v>
      </c>
    </row>
    <row r="217" spans="1:10" ht="25.5">
      <c r="A217" s="83">
        <f t="shared" si="7"/>
        <v>205</v>
      </c>
      <c r="B217" s="84" t="s">
        <v>350</v>
      </c>
      <c r="C217" s="85" t="s">
        <v>102</v>
      </c>
      <c r="D217" s="85" t="s">
        <v>59</v>
      </c>
      <c r="E217" s="85" t="s">
        <v>533</v>
      </c>
      <c r="F217" s="85" t="s">
        <v>165</v>
      </c>
      <c r="G217" s="86">
        <v>14000</v>
      </c>
      <c r="H217" s="86">
        <v>14000</v>
      </c>
      <c r="I217" s="86">
        <v>0</v>
      </c>
      <c r="J217" s="81">
        <f t="shared" si="6"/>
        <v>0</v>
      </c>
    </row>
    <row r="218" spans="1:10" ht="25.5">
      <c r="A218" s="83">
        <f t="shared" si="7"/>
        <v>206</v>
      </c>
      <c r="B218" s="84" t="s">
        <v>534</v>
      </c>
      <c r="C218" s="85" t="s">
        <v>102</v>
      </c>
      <c r="D218" s="85" t="s">
        <v>59</v>
      </c>
      <c r="E218" s="85" t="s">
        <v>535</v>
      </c>
      <c r="F218" s="85" t="s">
        <v>83</v>
      </c>
      <c r="G218" s="86">
        <v>1498000</v>
      </c>
      <c r="H218" s="86">
        <v>1498000</v>
      </c>
      <c r="I218" s="86">
        <v>1381980</v>
      </c>
      <c r="J218" s="81">
        <f t="shared" si="6"/>
        <v>0.9225500667556742</v>
      </c>
    </row>
    <row r="219" spans="1:10" ht="51">
      <c r="A219" s="83">
        <f t="shared" si="7"/>
        <v>207</v>
      </c>
      <c r="B219" s="84" t="s">
        <v>536</v>
      </c>
      <c r="C219" s="85" t="s">
        <v>102</v>
      </c>
      <c r="D219" s="85" t="s">
        <v>59</v>
      </c>
      <c r="E219" s="85" t="s">
        <v>537</v>
      </c>
      <c r="F219" s="85" t="s">
        <v>83</v>
      </c>
      <c r="G219" s="86">
        <v>210000</v>
      </c>
      <c r="H219" s="86">
        <v>210000</v>
      </c>
      <c r="I219" s="86">
        <v>210000</v>
      </c>
      <c r="J219" s="81">
        <f t="shared" si="6"/>
        <v>1</v>
      </c>
    </row>
    <row r="220" spans="1:10" ht="38.25">
      <c r="A220" s="83">
        <f t="shared" si="7"/>
        <v>208</v>
      </c>
      <c r="B220" s="84" t="s">
        <v>387</v>
      </c>
      <c r="C220" s="85" t="s">
        <v>102</v>
      </c>
      <c r="D220" s="85" t="s">
        <v>59</v>
      </c>
      <c r="E220" s="85" t="s">
        <v>537</v>
      </c>
      <c r="F220" s="85" t="s">
        <v>168</v>
      </c>
      <c r="G220" s="86">
        <v>210000</v>
      </c>
      <c r="H220" s="86">
        <v>210000</v>
      </c>
      <c r="I220" s="86">
        <v>210000</v>
      </c>
      <c r="J220" s="81">
        <f t="shared" si="6"/>
        <v>1</v>
      </c>
    </row>
    <row r="221" spans="1:10" ht="38.25">
      <c r="A221" s="83">
        <f t="shared" si="7"/>
        <v>209</v>
      </c>
      <c r="B221" s="84" t="s">
        <v>538</v>
      </c>
      <c r="C221" s="85" t="s">
        <v>102</v>
      </c>
      <c r="D221" s="85" t="s">
        <v>59</v>
      </c>
      <c r="E221" s="85" t="s">
        <v>539</v>
      </c>
      <c r="F221" s="85" t="s">
        <v>83</v>
      </c>
      <c r="G221" s="86">
        <v>600000</v>
      </c>
      <c r="H221" s="86">
        <v>600000</v>
      </c>
      <c r="I221" s="86">
        <v>600000</v>
      </c>
      <c r="J221" s="81">
        <f t="shared" si="6"/>
        <v>1</v>
      </c>
    </row>
    <row r="222" spans="1:10" ht="38.25">
      <c r="A222" s="83">
        <f t="shared" si="7"/>
        <v>210</v>
      </c>
      <c r="B222" s="84" t="s">
        <v>387</v>
      </c>
      <c r="C222" s="85" t="s">
        <v>102</v>
      </c>
      <c r="D222" s="85" t="s">
        <v>59</v>
      </c>
      <c r="E222" s="85" t="s">
        <v>539</v>
      </c>
      <c r="F222" s="85" t="s">
        <v>168</v>
      </c>
      <c r="G222" s="86">
        <v>600000</v>
      </c>
      <c r="H222" s="86">
        <v>600000</v>
      </c>
      <c r="I222" s="86">
        <v>600000</v>
      </c>
      <c r="J222" s="81">
        <f t="shared" si="6"/>
        <v>1</v>
      </c>
    </row>
    <row r="223" spans="1:10" ht="51">
      <c r="A223" s="83">
        <f t="shared" si="7"/>
        <v>211</v>
      </c>
      <c r="B223" s="84" t="s">
        <v>540</v>
      </c>
      <c r="C223" s="85" t="s">
        <v>102</v>
      </c>
      <c r="D223" s="85" t="s">
        <v>59</v>
      </c>
      <c r="E223" s="85" t="s">
        <v>541</v>
      </c>
      <c r="F223" s="85" t="s">
        <v>83</v>
      </c>
      <c r="G223" s="86">
        <v>20000</v>
      </c>
      <c r="H223" s="86">
        <v>20000</v>
      </c>
      <c r="I223" s="86">
        <v>20000</v>
      </c>
      <c r="J223" s="81">
        <f t="shared" si="6"/>
        <v>1</v>
      </c>
    </row>
    <row r="224" spans="1:10" ht="38.25">
      <c r="A224" s="83">
        <f t="shared" si="7"/>
        <v>212</v>
      </c>
      <c r="B224" s="84" t="s">
        <v>387</v>
      </c>
      <c r="C224" s="85" t="s">
        <v>102</v>
      </c>
      <c r="D224" s="85" t="s">
        <v>59</v>
      </c>
      <c r="E224" s="85" t="s">
        <v>541</v>
      </c>
      <c r="F224" s="85" t="s">
        <v>168</v>
      </c>
      <c r="G224" s="86">
        <v>20000</v>
      </c>
      <c r="H224" s="86">
        <v>20000</v>
      </c>
      <c r="I224" s="86">
        <v>20000</v>
      </c>
      <c r="J224" s="81">
        <f t="shared" si="6"/>
        <v>1</v>
      </c>
    </row>
    <row r="225" spans="1:10" ht="25.5">
      <c r="A225" s="83">
        <f t="shared" si="7"/>
        <v>213</v>
      </c>
      <c r="B225" s="84" t="s">
        <v>542</v>
      </c>
      <c r="C225" s="85" t="s">
        <v>102</v>
      </c>
      <c r="D225" s="85" t="s">
        <v>59</v>
      </c>
      <c r="E225" s="85" t="s">
        <v>543</v>
      </c>
      <c r="F225" s="85" t="s">
        <v>83</v>
      </c>
      <c r="G225" s="86">
        <v>62400</v>
      </c>
      <c r="H225" s="86">
        <v>62400</v>
      </c>
      <c r="I225" s="86">
        <v>62400</v>
      </c>
      <c r="J225" s="81">
        <f t="shared" si="6"/>
        <v>1</v>
      </c>
    </row>
    <row r="226" spans="1:10" ht="25.5">
      <c r="A226" s="83">
        <f t="shared" si="7"/>
        <v>214</v>
      </c>
      <c r="B226" s="84" t="s">
        <v>350</v>
      </c>
      <c r="C226" s="85" t="s">
        <v>102</v>
      </c>
      <c r="D226" s="85" t="s">
        <v>59</v>
      </c>
      <c r="E226" s="85" t="s">
        <v>543</v>
      </c>
      <c r="F226" s="85" t="s">
        <v>165</v>
      </c>
      <c r="G226" s="86">
        <v>62400</v>
      </c>
      <c r="H226" s="86">
        <v>62400</v>
      </c>
      <c r="I226" s="86">
        <v>62400</v>
      </c>
      <c r="J226" s="81">
        <f t="shared" si="6"/>
        <v>1</v>
      </c>
    </row>
    <row r="227" spans="1:10" ht="63.75">
      <c r="A227" s="83">
        <f t="shared" si="7"/>
        <v>215</v>
      </c>
      <c r="B227" s="84" t="s">
        <v>544</v>
      </c>
      <c r="C227" s="85" t="s">
        <v>102</v>
      </c>
      <c r="D227" s="85" t="s">
        <v>59</v>
      </c>
      <c r="E227" s="85" t="s">
        <v>545</v>
      </c>
      <c r="F227" s="85" t="s">
        <v>83</v>
      </c>
      <c r="G227" s="86">
        <v>5600</v>
      </c>
      <c r="H227" s="86">
        <v>5600</v>
      </c>
      <c r="I227" s="86">
        <v>5600</v>
      </c>
      <c r="J227" s="81">
        <f t="shared" si="6"/>
        <v>1</v>
      </c>
    </row>
    <row r="228" spans="1:10" ht="25.5">
      <c r="A228" s="83">
        <f t="shared" si="7"/>
        <v>216</v>
      </c>
      <c r="B228" s="84" t="s">
        <v>350</v>
      </c>
      <c r="C228" s="85" t="s">
        <v>102</v>
      </c>
      <c r="D228" s="85" t="s">
        <v>59</v>
      </c>
      <c r="E228" s="85" t="s">
        <v>545</v>
      </c>
      <c r="F228" s="85" t="s">
        <v>165</v>
      </c>
      <c r="G228" s="86">
        <v>5600</v>
      </c>
      <c r="H228" s="86">
        <v>5600</v>
      </c>
      <c r="I228" s="86">
        <v>5600</v>
      </c>
      <c r="J228" s="81">
        <f t="shared" si="6"/>
        <v>1</v>
      </c>
    </row>
    <row r="229" spans="1:10" ht="51">
      <c r="A229" s="83">
        <f t="shared" si="7"/>
        <v>217</v>
      </c>
      <c r="B229" s="84" t="s">
        <v>546</v>
      </c>
      <c r="C229" s="85" t="s">
        <v>102</v>
      </c>
      <c r="D229" s="85" t="s">
        <v>59</v>
      </c>
      <c r="E229" s="85" t="s">
        <v>547</v>
      </c>
      <c r="F229" s="85" t="s">
        <v>83</v>
      </c>
      <c r="G229" s="86">
        <v>600000</v>
      </c>
      <c r="H229" s="86">
        <v>600000</v>
      </c>
      <c r="I229" s="86">
        <v>483980</v>
      </c>
      <c r="J229" s="81">
        <f t="shared" si="6"/>
        <v>0.8066333333333333</v>
      </c>
    </row>
    <row r="230" spans="1:10" ht="38.25">
      <c r="A230" s="83">
        <f t="shared" si="7"/>
        <v>218</v>
      </c>
      <c r="B230" s="84" t="s">
        <v>387</v>
      </c>
      <c r="C230" s="85" t="s">
        <v>102</v>
      </c>
      <c r="D230" s="85" t="s">
        <v>59</v>
      </c>
      <c r="E230" s="85" t="s">
        <v>547</v>
      </c>
      <c r="F230" s="85" t="s">
        <v>168</v>
      </c>
      <c r="G230" s="86">
        <v>600000</v>
      </c>
      <c r="H230" s="86">
        <v>600000</v>
      </c>
      <c r="I230" s="86">
        <v>483980</v>
      </c>
      <c r="J230" s="81">
        <f t="shared" si="6"/>
        <v>0.8066333333333333</v>
      </c>
    </row>
    <row r="231" spans="1:10" ht="38.25">
      <c r="A231" s="83">
        <f t="shared" si="7"/>
        <v>219</v>
      </c>
      <c r="B231" s="84" t="s">
        <v>492</v>
      </c>
      <c r="C231" s="85" t="s">
        <v>102</v>
      </c>
      <c r="D231" s="85" t="s">
        <v>59</v>
      </c>
      <c r="E231" s="85" t="s">
        <v>493</v>
      </c>
      <c r="F231" s="85" t="s">
        <v>83</v>
      </c>
      <c r="G231" s="86">
        <v>45000</v>
      </c>
      <c r="H231" s="86">
        <v>45000</v>
      </c>
      <c r="I231" s="86">
        <v>44000</v>
      </c>
      <c r="J231" s="81">
        <f t="shared" si="6"/>
        <v>0.9777777777777777</v>
      </c>
    </row>
    <row r="232" spans="1:10" ht="51">
      <c r="A232" s="83">
        <f t="shared" si="7"/>
        <v>220</v>
      </c>
      <c r="B232" s="84" t="s">
        <v>548</v>
      </c>
      <c r="C232" s="85" t="s">
        <v>102</v>
      </c>
      <c r="D232" s="85" t="s">
        <v>59</v>
      </c>
      <c r="E232" s="85" t="s">
        <v>549</v>
      </c>
      <c r="F232" s="85" t="s">
        <v>83</v>
      </c>
      <c r="G232" s="86">
        <v>45000</v>
      </c>
      <c r="H232" s="86">
        <v>45000</v>
      </c>
      <c r="I232" s="86">
        <v>44000</v>
      </c>
      <c r="J232" s="81">
        <f t="shared" si="6"/>
        <v>0.9777777777777777</v>
      </c>
    </row>
    <row r="233" spans="1:10" ht="25.5">
      <c r="A233" s="83">
        <f t="shared" si="7"/>
        <v>221</v>
      </c>
      <c r="B233" s="84" t="s">
        <v>550</v>
      </c>
      <c r="C233" s="85" t="s">
        <v>102</v>
      </c>
      <c r="D233" s="85" t="s">
        <v>59</v>
      </c>
      <c r="E233" s="85" t="s">
        <v>551</v>
      </c>
      <c r="F233" s="85" t="s">
        <v>83</v>
      </c>
      <c r="G233" s="86">
        <v>5000</v>
      </c>
      <c r="H233" s="86">
        <v>5000</v>
      </c>
      <c r="I233" s="86">
        <v>4000</v>
      </c>
      <c r="J233" s="81">
        <f t="shared" si="6"/>
        <v>0.8</v>
      </c>
    </row>
    <row r="234" spans="1:10" ht="25.5">
      <c r="A234" s="83">
        <f t="shared" si="7"/>
        <v>222</v>
      </c>
      <c r="B234" s="84" t="s">
        <v>350</v>
      </c>
      <c r="C234" s="85" t="s">
        <v>102</v>
      </c>
      <c r="D234" s="85" t="s">
        <v>59</v>
      </c>
      <c r="E234" s="85" t="s">
        <v>551</v>
      </c>
      <c r="F234" s="85" t="s">
        <v>165</v>
      </c>
      <c r="G234" s="86">
        <v>5000</v>
      </c>
      <c r="H234" s="86">
        <v>5000</v>
      </c>
      <c r="I234" s="86">
        <v>4000</v>
      </c>
      <c r="J234" s="81">
        <f t="shared" si="6"/>
        <v>0.8</v>
      </c>
    </row>
    <row r="235" spans="1:10" ht="25.5">
      <c r="A235" s="83">
        <f t="shared" si="7"/>
        <v>223</v>
      </c>
      <c r="B235" s="84" t="s">
        <v>552</v>
      </c>
      <c r="C235" s="85" t="s">
        <v>102</v>
      </c>
      <c r="D235" s="85" t="s">
        <v>59</v>
      </c>
      <c r="E235" s="85" t="s">
        <v>553</v>
      </c>
      <c r="F235" s="85" t="s">
        <v>83</v>
      </c>
      <c r="G235" s="86">
        <v>40000</v>
      </c>
      <c r="H235" s="86">
        <v>40000</v>
      </c>
      <c r="I235" s="86">
        <v>40000</v>
      </c>
      <c r="J235" s="81">
        <f t="shared" si="6"/>
        <v>1</v>
      </c>
    </row>
    <row r="236" spans="1:10" ht="25.5">
      <c r="A236" s="83">
        <f t="shared" si="7"/>
        <v>224</v>
      </c>
      <c r="B236" s="84" t="s">
        <v>350</v>
      </c>
      <c r="C236" s="85" t="s">
        <v>102</v>
      </c>
      <c r="D236" s="85" t="s">
        <v>59</v>
      </c>
      <c r="E236" s="85" t="s">
        <v>553</v>
      </c>
      <c r="F236" s="85" t="s">
        <v>165</v>
      </c>
      <c r="G236" s="86">
        <v>40000</v>
      </c>
      <c r="H236" s="86">
        <v>40000</v>
      </c>
      <c r="I236" s="86">
        <v>40000</v>
      </c>
      <c r="J236" s="81">
        <f t="shared" si="6"/>
        <v>1</v>
      </c>
    </row>
    <row r="237" spans="1:10" ht="51">
      <c r="A237" s="83">
        <f t="shared" si="7"/>
        <v>225</v>
      </c>
      <c r="B237" s="84" t="s">
        <v>401</v>
      </c>
      <c r="C237" s="85" t="s">
        <v>102</v>
      </c>
      <c r="D237" s="85" t="s">
        <v>59</v>
      </c>
      <c r="E237" s="85" t="s">
        <v>402</v>
      </c>
      <c r="F237" s="85" t="s">
        <v>83</v>
      </c>
      <c r="G237" s="86">
        <v>3113005.85</v>
      </c>
      <c r="H237" s="86">
        <v>3113005.85</v>
      </c>
      <c r="I237" s="86">
        <v>1459774</v>
      </c>
      <c r="J237" s="81">
        <f t="shared" si="6"/>
        <v>0.4689274837051784</v>
      </c>
    </row>
    <row r="238" spans="1:10" ht="25.5">
      <c r="A238" s="83">
        <f t="shared" si="7"/>
        <v>226</v>
      </c>
      <c r="B238" s="84" t="s">
        <v>408</v>
      </c>
      <c r="C238" s="85" t="s">
        <v>102</v>
      </c>
      <c r="D238" s="85" t="s">
        <v>59</v>
      </c>
      <c r="E238" s="85" t="s">
        <v>409</v>
      </c>
      <c r="F238" s="85" t="s">
        <v>83</v>
      </c>
      <c r="G238" s="86">
        <v>1261942.85</v>
      </c>
      <c r="H238" s="86">
        <v>1261942.85</v>
      </c>
      <c r="I238" s="86">
        <v>570000</v>
      </c>
      <c r="J238" s="81">
        <f t="shared" si="6"/>
        <v>0.45168448000636474</v>
      </c>
    </row>
    <row r="239" spans="1:10" ht="25.5">
      <c r="A239" s="83">
        <f t="shared" si="7"/>
        <v>227</v>
      </c>
      <c r="B239" s="84" t="s">
        <v>350</v>
      </c>
      <c r="C239" s="85" t="s">
        <v>102</v>
      </c>
      <c r="D239" s="85" t="s">
        <v>59</v>
      </c>
      <c r="E239" s="85" t="s">
        <v>409</v>
      </c>
      <c r="F239" s="85" t="s">
        <v>165</v>
      </c>
      <c r="G239" s="86">
        <v>1261942.85</v>
      </c>
      <c r="H239" s="86">
        <v>1261942.85</v>
      </c>
      <c r="I239" s="86">
        <v>570000</v>
      </c>
      <c r="J239" s="81">
        <f t="shared" si="6"/>
        <v>0.45168448000636474</v>
      </c>
    </row>
    <row r="240" spans="1:10" ht="63.75">
      <c r="A240" s="83">
        <f t="shared" si="7"/>
        <v>228</v>
      </c>
      <c r="B240" s="84" t="s">
        <v>554</v>
      </c>
      <c r="C240" s="85" t="s">
        <v>102</v>
      </c>
      <c r="D240" s="85" t="s">
        <v>59</v>
      </c>
      <c r="E240" s="85" t="s">
        <v>555</v>
      </c>
      <c r="F240" s="85" t="s">
        <v>83</v>
      </c>
      <c r="G240" s="86">
        <v>1500000</v>
      </c>
      <c r="H240" s="86">
        <v>1500000</v>
      </c>
      <c r="I240" s="86">
        <v>602774</v>
      </c>
      <c r="J240" s="81">
        <f t="shared" si="6"/>
        <v>0.40184933333333334</v>
      </c>
    </row>
    <row r="241" spans="1:10" ht="12.75">
      <c r="A241" s="83">
        <f t="shared" si="7"/>
        <v>229</v>
      </c>
      <c r="B241" s="84" t="s">
        <v>422</v>
      </c>
      <c r="C241" s="85" t="s">
        <v>102</v>
      </c>
      <c r="D241" s="85" t="s">
        <v>59</v>
      </c>
      <c r="E241" s="85" t="s">
        <v>555</v>
      </c>
      <c r="F241" s="85" t="s">
        <v>173</v>
      </c>
      <c r="G241" s="86">
        <v>1500000</v>
      </c>
      <c r="H241" s="86">
        <v>1500000</v>
      </c>
      <c r="I241" s="86">
        <v>602774</v>
      </c>
      <c r="J241" s="81">
        <f t="shared" si="6"/>
        <v>0.40184933333333334</v>
      </c>
    </row>
    <row r="242" spans="1:10" ht="63.75">
      <c r="A242" s="83">
        <f t="shared" si="7"/>
        <v>230</v>
      </c>
      <c r="B242" s="84" t="s">
        <v>556</v>
      </c>
      <c r="C242" s="85" t="s">
        <v>102</v>
      </c>
      <c r="D242" s="85" t="s">
        <v>59</v>
      </c>
      <c r="E242" s="85" t="s">
        <v>557</v>
      </c>
      <c r="F242" s="85" t="s">
        <v>83</v>
      </c>
      <c r="G242" s="86">
        <v>351063</v>
      </c>
      <c r="H242" s="86">
        <v>351063</v>
      </c>
      <c r="I242" s="86">
        <v>287000</v>
      </c>
      <c r="J242" s="81">
        <f t="shared" si="6"/>
        <v>0.8175170838282587</v>
      </c>
    </row>
    <row r="243" spans="1:10" ht="12.75">
      <c r="A243" s="83">
        <f t="shared" si="7"/>
        <v>231</v>
      </c>
      <c r="B243" s="84" t="s">
        <v>422</v>
      </c>
      <c r="C243" s="85" t="s">
        <v>102</v>
      </c>
      <c r="D243" s="85" t="s">
        <v>59</v>
      </c>
      <c r="E243" s="85" t="s">
        <v>557</v>
      </c>
      <c r="F243" s="85" t="s">
        <v>173</v>
      </c>
      <c r="G243" s="86">
        <v>351063</v>
      </c>
      <c r="H243" s="86">
        <v>351063</v>
      </c>
      <c r="I243" s="86">
        <v>287000</v>
      </c>
      <c r="J243" s="81">
        <f t="shared" si="6"/>
        <v>0.8175170838282587</v>
      </c>
    </row>
    <row r="244" spans="1:10" ht="12.75">
      <c r="A244" s="83">
        <f t="shared" si="7"/>
        <v>232</v>
      </c>
      <c r="B244" s="84" t="s">
        <v>342</v>
      </c>
      <c r="C244" s="85" t="s">
        <v>102</v>
      </c>
      <c r="D244" s="85" t="s">
        <v>59</v>
      </c>
      <c r="E244" s="85" t="s">
        <v>343</v>
      </c>
      <c r="F244" s="85" t="s">
        <v>83</v>
      </c>
      <c r="G244" s="86">
        <v>977900</v>
      </c>
      <c r="H244" s="86">
        <v>977900</v>
      </c>
      <c r="I244" s="86">
        <v>831200</v>
      </c>
      <c r="J244" s="81">
        <f t="shared" si="6"/>
        <v>0.8499846610082831</v>
      </c>
    </row>
    <row r="245" spans="1:10" ht="51">
      <c r="A245" s="83">
        <f t="shared" si="7"/>
        <v>233</v>
      </c>
      <c r="B245" s="84" t="s">
        <v>558</v>
      </c>
      <c r="C245" s="85" t="s">
        <v>102</v>
      </c>
      <c r="D245" s="85" t="s">
        <v>59</v>
      </c>
      <c r="E245" s="85" t="s">
        <v>559</v>
      </c>
      <c r="F245" s="85" t="s">
        <v>83</v>
      </c>
      <c r="G245" s="86">
        <v>977900</v>
      </c>
      <c r="H245" s="86">
        <v>977900</v>
      </c>
      <c r="I245" s="86">
        <v>831200</v>
      </c>
      <c r="J245" s="81">
        <f t="shared" si="6"/>
        <v>0.8499846610082831</v>
      </c>
    </row>
    <row r="246" spans="1:10" ht="25.5">
      <c r="A246" s="83">
        <f t="shared" si="7"/>
        <v>234</v>
      </c>
      <c r="B246" s="84" t="s">
        <v>350</v>
      </c>
      <c r="C246" s="85" t="s">
        <v>102</v>
      </c>
      <c r="D246" s="85" t="s">
        <v>59</v>
      </c>
      <c r="E246" s="85" t="s">
        <v>559</v>
      </c>
      <c r="F246" s="85" t="s">
        <v>165</v>
      </c>
      <c r="G246" s="86">
        <v>977900</v>
      </c>
      <c r="H246" s="86">
        <v>977900</v>
      </c>
      <c r="I246" s="86">
        <v>831200</v>
      </c>
      <c r="J246" s="81">
        <f t="shared" si="6"/>
        <v>0.8499846610082831</v>
      </c>
    </row>
    <row r="247" spans="1:10" ht="12.75">
      <c r="A247" s="83">
        <f t="shared" si="7"/>
        <v>235</v>
      </c>
      <c r="B247" s="84" t="s">
        <v>560</v>
      </c>
      <c r="C247" s="85" t="s">
        <v>102</v>
      </c>
      <c r="D247" s="85" t="s">
        <v>60</v>
      </c>
      <c r="E247" s="85" t="s">
        <v>339</v>
      </c>
      <c r="F247" s="85" t="s">
        <v>83</v>
      </c>
      <c r="G247" s="86">
        <v>37913532</v>
      </c>
      <c r="H247" s="86">
        <v>37913532</v>
      </c>
      <c r="I247" s="86">
        <v>34884857.34</v>
      </c>
      <c r="J247" s="81">
        <f t="shared" si="6"/>
        <v>0.9201162619193591</v>
      </c>
    </row>
    <row r="248" spans="1:10" ht="12.75">
      <c r="A248" s="83">
        <f t="shared" si="7"/>
        <v>236</v>
      </c>
      <c r="B248" s="84" t="s">
        <v>561</v>
      </c>
      <c r="C248" s="85" t="s">
        <v>102</v>
      </c>
      <c r="D248" s="85" t="s">
        <v>61</v>
      </c>
      <c r="E248" s="85" t="s">
        <v>339</v>
      </c>
      <c r="F248" s="85" t="s">
        <v>83</v>
      </c>
      <c r="G248" s="86">
        <v>37313532</v>
      </c>
      <c r="H248" s="86">
        <v>37313532</v>
      </c>
      <c r="I248" s="86">
        <v>34284857.34</v>
      </c>
      <c r="J248" s="81">
        <f t="shared" si="6"/>
        <v>0.9188317348247816</v>
      </c>
    </row>
    <row r="249" spans="1:10" ht="38.25">
      <c r="A249" s="83">
        <f t="shared" si="7"/>
        <v>237</v>
      </c>
      <c r="B249" s="84" t="s">
        <v>492</v>
      </c>
      <c r="C249" s="85" t="s">
        <v>102</v>
      </c>
      <c r="D249" s="85" t="s">
        <v>61</v>
      </c>
      <c r="E249" s="85" t="s">
        <v>493</v>
      </c>
      <c r="F249" s="85" t="s">
        <v>83</v>
      </c>
      <c r="G249" s="86">
        <v>31493532</v>
      </c>
      <c r="H249" s="86">
        <v>31493532</v>
      </c>
      <c r="I249" s="86">
        <v>28464857.34</v>
      </c>
      <c r="J249" s="81">
        <f t="shared" si="6"/>
        <v>0.9038318515687602</v>
      </c>
    </row>
    <row r="250" spans="1:10" ht="25.5">
      <c r="A250" s="83">
        <f t="shared" si="7"/>
        <v>238</v>
      </c>
      <c r="B250" s="84" t="s">
        <v>562</v>
      </c>
      <c r="C250" s="85" t="s">
        <v>102</v>
      </c>
      <c r="D250" s="85" t="s">
        <v>61</v>
      </c>
      <c r="E250" s="85" t="s">
        <v>563</v>
      </c>
      <c r="F250" s="85" t="s">
        <v>83</v>
      </c>
      <c r="G250" s="86">
        <v>31493532</v>
      </c>
      <c r="H250" s="86">
        <v>31493532</v>
      </c>
      <c r="I250" s="86">
        <v>28464857.34</v>
      </c>
      <c r="J250" s="81">
        <f t="shared" si="6"/>
        <v>0.9038318515687602</v>
      </c>
    </row>
    <row r="251" spans="1:10" ht="38.25">
      <c r="A251" s="83">
        <f t="shared" si="7"/>
        <v>239</v>
      </c>
      <c r="B251" s="84" t="s">
        <v>564</v>
      </c>
      <c r="C251" s="85" t="s">
        <v>102</v>
      </c>
      <c r="D251" s="85" t="s">
        <v>61</v>
      </c>
      <c r="E251" s="85" t="s">
        <v>565</v>
      </c>
      <c r="F251" s="85" t="s">
        <v>83</v>
      </c>
      <c r="G251" s="86">
        <v>3667059</v>
      </c>
      <c r="H251" s="86">
        <v>3667059</v>
      </c>
      <c r="I251" s="86">
        <v>2152059</v>
      </c>
      <c r="J251" s="81">
        <f t="shared" si="6"/>
        <v>0.5868623875427148</v>
      </c>
    </row>
    <row r="252" spans="1:10" ht="12.75">
      <c r="A252" s="83">
        <f t="shared" si="7"/>
        <v>240</v>
      </c>
      <c r="B252" s="84" t="s">
        <v>422</v>
      </c>
      <c r="C252" s="85" t="s">
        <v>102</v>
      </c>
      <c r="D252" s="85" t="s">
        <v>61</v>
      </c>
      <c r="E252" s="85" t="s">
        <v>565</v>
      </c>
      <c r="F252" s="85" t="s">
        <v>173</v>
      </c>
      <c r="G252" s="86">
        <v>3667059</v>
      </c>
      <c r="H252" s="86">
        <v>3667059</v>
      </c>
      <c r="I252" s="86">
        <v>2152059</v>
      </c>
      <c r="J252" s="81">
        <f t="shared" si="6"/>
        <v>0.5868623875427148</v>
      </c>
    </row>
    <row r="253" spans="1:10" ht="38.25">
      <c r="A253" s="83">
        <f t="shared" si="7"/>
        <v>241</v>
      </c>
      <c r="B253" s="84" t="s">
        <v>566</v>
      </c>
      <c r="C253" s="85" t="s">
        <v>102</v>
      </c>
      <c r="D253" s="85" t="s">
        <v>61</v>
      </c>
      <c r="E253" s="85" t="s">
        <v>567</v>
      </c>
      <c r="F253" s="85" t="s">
        <v>83</v>
      </c>
      <c r="G253" s="86">
        <v>19848320</v>
      </c>
      <c r="H253" s="86">
        <v>19848320</v>
      </c>
      <c r="I253" s="86">
        <v>18334646</v>
      </c>
      <c r="J253" s="81">
        <f t="shared" si="6"/>
        <v>0.92373792844936</v>
      </c>
    </row>
    <row r="254" spans="1:10" ht="12.75">
      <c r="A254" s="83">
        <f t="shared" si="7"/>
        <v>242</v>
      </c>
      <c r="B254" s="84" t="s">
        <v>422</v>
      </c>
      <c r="C254" s="85" t="s">
        <v>102</v>
      </c>
      <c r="D254" s="85" t="s">
        <v>61</v>
      </c>
      <c r="E254" s="85" t="s">
        <v>567</v>
      </c>
      <c r="F254" s="85" t="s">
        <v>173</v>
      </c>
      <c r="G254" s="86">
        <v>19848320</v>
      </c>
      <c r="H254" s="86">
        <v>19848320</v>
      </c>
      <c r="I254" s="86">
        <v>18334646</v>
      </c>
      <c r="J254" s="81">
        <f t="shared" si="6"/>
        <v>0.92373792844936</v>
      </c>
    </row>
    <row r="255" spans="1:10" ht="25.5">
      <c r="A255" s="83">
        <f t="shared" si="7"/>
        <v>243</v>
      </c>
      <c r="B255" s="84" t="s">
        <v>568</v>
      </c>
      <c r="C255" s="85" t="s">
        <v>102</v>
      </c>
      <c r="D255" s="85" t="s">
        <v>61</v>
      </c>
      <c r="E255" s="85" t="s">
        <v>569</v>
      </c>
      <c r="F255" s="85" t="s">
        <v>83</v>
      </c>
      <c r="G255" s="86">
        <v>1286000</v>
      </c>
      <c r="H255" s="86">
        <v>1286000</v>
      </c>
      <c r="I255" s="86">
        <v>1286000</v>
      </c>
      <c r="J255" s="81">
        <f t="shared" si="6"/>
        <v>1</v>
      </c>
    </row>
    <row r="256" spans="1:10" ht="12.75">
      <c r="A256" s="83">
        <f t="shared" si="7"/>
        <v>244</v>
      </c>
      <c r="B256" s="84" t="s">
        <v>422</v>
      </c>
      <c r="C256" s="85" t="s">
        <v>102</v>
      </c>
      <c r="D256" s="85" t="s">
        <v>61</v>
      </c>
      <c r="E256" s="85" t="s">
        <v>569</v>
      </c>
      <c r="F256" s="85" t="s">
        <v>173</v>
      </c>
      <c r="G256" s="86">
        <v>1286000</v>
      </c>
      <c r="H256" s="86">
        <v>1286000</v>
      </c>
      <c r="I256" s="86">
        <v>1286000</v>
      </c>
      <c r="J256" s="81">
        <f t="shared" si="6"/>
        <v>1</v>
      </c>
    </row>
    <row r="257" spans="1:10" ht="25.5">
      <c r="A257" s="83">
        <f t="shared" si="7"/>
        <v>245</v>
      </c>
      <c r="B257" s="84" t="s">
        <v>570</v>
      </c>
      <c r="C257" s="85" t="s">
        <v>102</v>
      </c>
      <c r="D257" s="85" t="s">
        <v>61</v>
      </c>
      <c r="E257" s="85" t="s">
        <v>571</v>
      </c>
      <c r="F257" s="85" t="s">
        <v>83</v>
      </c>
      <c r="G257" s="86">
        <v>3321730</v>
      </c>
      <c r="H257" s="86">
        <v>3321730</v>
      </c>
      <c r="I257" s="86">
        <v>3321730</v>
      </c>
      <c r="J257" s="81">
        <f t="shared" si="6"/>
        <v>1</v>
      </c>
    </row>
    <row r="258" spans="1:10" ht="12.75">
      <c r="A258" s="83">
        <f t="shared" si="7"/>
        <v>246</v>
      </c>
      <c r="B258" s="84" t="s">
        <v>422</v>
      </c>
      <c r="C258" s="85" t="s">
        <v>102</v>
      </c>
      <c r="D258" s="85" t="s">
        <v>61</v>
      </c>
      <c r="E258" s="85" t="s">
        <v>571</v>
      </c>
      <c r="F258" s="85" t="s">
        <v>173</v>
      </c>
      <c r="G258" s="86">
        <v>3321730</v>
      </c>
      <c r="H258" s="86">
        <v>3321730</v>
      </c>
      <c r="I258" s="86">
        <v>3321730</v>
      </c>
      <c r="J258" s="81">
        <f t="shared" si="6"/>
        <v>1</v>
      </c>
    </row>
    <row r="259" spans="1:10" ht="25.5">
      <c r="A259" s="83">
        <f t="shared" si="7"/>
        <v>247</v>
      </c>
      <c r="B259" s="84" t="s">
        <v>572</v>
      </c>
      <c r="C259" s="85" t="s">
        <v>102</v>
      </c>
      <c r="D259" s="85" t="s">
        <v>61</v>
      </c>
      <c r="E259" s="85" t="s">
        <v>573</v>
      </c>
      <c r="F259" s="85" t="s">
        <v>83</v>
      </c>
      <c r="G259" s="86">
        <v>202923</v>
      </c>
      <c r="H259" s="86">
        <v>202923</v>
      </c>
      <c r="I259" s="86">
        <v>202922.34</v>
      </c>
      <c r="J259" s="81">
        <f t="shared" si="6"/>
        <v>0.9999967475347792</v>
      </c>
    </row>
    <row r="260" spans="1:10" ht="12.75">
      <c r="A260" s="83">
        <f t="shared" si="7"/>
        <v>248</v>
      </c>
      <c r="B260" s="84" t="s">
        <v>405</v>
      </c>
      <c r="C260" s="85" t="s">
        <v>102</v>
      </c>
      <c r="D260" s="85" t="s">
        <v>61</v>
      </c>
      <c r="E260" s="85" t="s">
        <v>573</v>
      </c>
      <c r="F260" s="85" t="s">
        <v>170</v>
      </c>
      <c r="G260" s="86">
        <v>202923</v>
      </c>
      <c r="H260" s="86">
        <v>202923</v>
      </c>
      <c r="I260" s="86">
        <v>202922.34</v>
      </c>
      <c r="J260" s="81">
        <f t="shared" si="6"/>
        <v>0.9999967475347792</v>
      </c>
    </row>
    <row r="261" spans="1:10" ht="76.5">
      <c r="A261" s="83">
        <f t="shared" si="7"/>
        <v>249</v>
      </c>
      <c r="B261" s="84" t="s">
        <v>574</v>
      </c>
      <c r="C261" s="85" t="s">
        <v>102</v>
      </c>
      <c r="D261" s="85" t="s">
        <v>61</v>
      </c>
      <c r="E261" s="85" t="s">
        <v>575</v>
      </c>
      <c r="F261" s="85" t="s">
        <v>83</v>
      </c>
      <c r="G261" s="86">
        <v>3167500</v>
      </c>
      <c r="H261" s="86">
        <v>3167500</v>
      </c>
      <c r="I261" s="86">
        <v>3167500</v>
      </c>
      <c r="J261" s="81">
        <f t="shared" si="6"/>
        <v>1</v>
      </c>
    </row>
    <row r="262" spans="1:10" ht="12.75">
      <c r="A262" s="83">
        <f t="shared" si="7"/>
        <v>250</v>
      </c>
      <c r="B262" s="84" t="s">
        <v>422</v>
      </c>
      <c r="C262" s="85" t="s">
        <v>102</v>
      </c>
      <c r="D262" s="85" t="s">
        <v>61</v>
      </c>
      <c r="E262" s="85" t="s">
        <v>575</v>
      </c>
      <c r="F262" s="85" t="s">
        <v>173</v>
      </c>
      <c r="G262" s="86">
        <v>3167500</v>
      </c>
      <c r="H262" s="86">
        <v>3167500</v>
      </c>
      <c r="I262" s="86">
        <v>3167500</v>
      </c>
      <c r="J262" s="81">
        <f t="shared" si="6"/>
        <v>1</v>
      </c>
    </row>
    <row r="263" spans="1:10" ht="12.75">
      <c r="A263" s="83">
        <f t="shared" si="7"/>
        <v>251</v>
      </c>
      <c r="B263" s="84" t="s">
        <v>342</v>
      </c>
      <c r="C263" s="85" t="s">
        <v>102</v>
      </c>
      <c r="D263" s="85" t="s">
        <v>61</v>
      </c>
      <c r="E263" s="85" t="s">
        <v>343</v>
      </c>
      <c r="F263" s="85" t="s">
        <v>83</v>
      </c>
      <c r="G263" s="86">
        <v>5820000</v>
      </c>
      <c r="H263" s="86">
        <v>5820000</v>
      </c>
      <c r="I263" s="86">
        <v>5820000</v>
      </c>
      <c r="J263" s="81">
        <f t="shared" si="6"/>
        <v>1</v>
      </c>
    </row>
    <row r="264" spans="1:10" ht="12.75">
      <c r="A264" s="83">
        <f t="shared" si="7"/>
        <v>252</v>
      </c>
      <c r="B264" s="84" t="s">
        <v>515</v>
      </c>
      <c r="C264" s="85" t="s">
        <v>102</v>
      </c>
      <c r="D264" s="85" t="s">
        <v>61</v>
      </c>
      <c r="E264" s="85" t="s">
        <v>516</v>
      </c>
      <c r="F264" s="85" t="s">
        <v>83</v>
      </c>
      <c r="G264" s="86">
        <v>5820000</v>
      </c>
      <c r="H264" s="86">
        <v>5820000</v>
      </c>
      <c r="I264" s="86">
        <v>5820000</v>
      </c>
      <c r="J264" s="81">
        <f t="shared" si="6"/>
        <v>1</v>
      </c>
    </row>
    <row r="265" spans="1:10" ht="12.75">
      <c r="A265" s="83">
        <f t="shared" si="7"/>
        <v>253</v>
      </c>
      <c r="B265" s="84" t="s">
        <v>422</v>
      </c>
      <c r="C265" s="85" t="s">
        <v>102</v>
      </c>
      <c r="D265" s="85" t="s">
        <v>61</v>
      </c>
      <c r="E265" s="85" t="s">
        <v>516</v>
      </c>
      <c r="F265" s="85" t="s">
        <v>173</v>
      </c>
      <c r="G265" s="86">
        <v>5820000</v>
      </c>
      <c r="H265" s="86">
        <v>5820000</v>
      </c>
      <c r="I265" s="86">
        <v>5820000</v>
      </c>
      <c r="J265" s="81">
        <f t="shared" si="6"/>
        <v>1</v>
      </c>
    </row>
    <row r="266" spans="1:10" ht="12.75">
      <c r="A266" s="83">
        <f t="shared" si="7"/>
        <v>254</v>
      </c>
      <c r="B266" s="84" t="s">
        <v>576</v>
      </c>
      <c r="C266" s="85" t="s">
        <v>102</v>
      </c>
      <c r="D266" s="85" t="s">
        <v>259</v>
      </c>
      <c r="E266" s="85" t="s">
        <v>339</v>
      </c>
      <c r="F266" s="85" t="s">
        <v>83</v>
      </c>
      <c r="G266" s="86">
        <v>600000</v>
      </c>
      <c r="H266" s="86">
        <v>600000</v>
      </c>
      <c r="I266" s="86">
        <v>600000</v>
      </c>
      <c r="J266" s="81">
        <f t="shared" si="6"/>
        <v>1</v>
      </c>
    </row>
    <row r="267" spans="1:10" ht="38.25">
      <c r="A267" s="83">
        <f t="shared" si="7"/>
        <v>255</v>
      </c>
      <c r="B267" s="84" t="s">
        <v>492</v>
      </c>
      <c r="C267" s="85" t="s">
        <v>102</v>
      </c>
      <c r="D267" s="85" t="s">
        <v>259</v>
      </c>
      <c r="E267" s="85" t="s">
        <v>493</v>
      </c>
      <c r="F267" s="85" t="s">
        <v>83</v>
      </c>
      <c r="G267" s="86">
        <v>600000</v>
      </c>
      <c r="H267" s="86">
        <v>600000</v>
      </c>
      <c r="I267" s="86">
        <v>600000</v>
      </c>
      <c r="J267" s="81">
        <f t="shared" si="6"/>
        <v>1</v>
      </c>
    </row>
    <row r="268" spans="1:10" ht="25.5">
      <c r="A268" s="83">
        <f t="shared" si="7"/>
        <v>256</v>
      </c>
      <c r="B268" s="84" t="s">
        <v>577</v>
      </c>
      <c r="C268" s="85" t="s">
        <v>102</v>
      </c>
      <c r="D268" s="85" t="s">
        <v>259</v>
      </c>
      <c r="E268" s="85" t="s">
        <v>578</v>
      </c>
      <c r="F268" s="85" t="s">
        <v>83</v>
      </c>
      <c r="G268" s="86">
        <v>600000</v>
      </c>
      <c r="H268" s="86">
        <v>600000</v>
      </c>
      <c r="I268" s="86">
        <v>600000</v>
      </c>
      <c r="J268" s="81">
        <f t="shared" si="6"/>
        <v>1</v>
      </c>
    </row>
    <row r="269" spans="1:10" ht="38.25">
      <c r="A269" s="83">
        <f t="shared" si="7"/>
        <v>257</v>
      </c>
      <c r="B269" s="84" t="s">
        <v>579</v>
      </c>
      <c r="C269" s="85" t="s">
        <v>102</v>
      </c>
      <c r="D269" s="85" t="s">
        <v>259</v>
      </c>
      <c r="E269" s="85" t="s">
        <v>580</v>
      </c>
      <c r="F269" s="85" t="s">
        <v>83</v>
      </c>
      <c r="G269" s="86">
        <v>600000</v>
      </c>
      <c r="H269" s="86">
        <v>600000</v>
      </c>
      <c r="I269" s="86">
        <v>600000</v>
      </c>
      <c r="J269" s="81">
        <f t="shared" si="6"/>
        <v>1</v>
      </c>
    </row>
    <row r="270" spans="1:10" ht="12.75">
      <c r="A270" s="83">
        <f t="shared" si="7"/>
        <v>258</v>
      </c>
      <c r="B270" s="84" t="s">
        <v>422</v>
      </c>
      <c r="C270" s="85" t="s">
        <v>102</v>
      </c>
      <c r="D270" s="85" t="s">
        <v>259</v>
      </c>
      <c r="E270" s="85" t="s">
        <v>580</v>
      </c>
      <c r="F270" s="85" t="s">
        <v>173</v>
      </c>
      <c r="G270" s="86">
        <v>600000</v>
      </c>
      <c r="H270" s="86">
        <v>600000</v>
      </c>
      <c r="I270" s="86">
        <v>600000</v>
      </c>
      <c r="J270" s="81">
        <f aca="true" t="shared" si="8" ref="J270:J333">I270/H270</f>
        <v>1</v>
      </c>
    </row>
    <row r="271" spans="1:10" ht="12.75">
      <c r="A271" s="83">
        <f aca="true" t="shared" si="9" ref="A271:A334">A270+1</f>
        <v>259</v>
      </c>
      <c r="B271" s="84" t="s">
        <v>581</v>
      </c>
      <c r="C271" s="85" t="s">
        <v>102</v>
      </c>
      <c r="D271" s="85" t="s">
        <v>331</v>
      </c>
      <c r="E271" s="85" t="s">
        <v>339</v>
      </c>
      <c r="F271" s="85" t="s">
        <v>83</v>
      </c>
      <c r="G271" s="86">
        <v>400000</v>
      </c>
      <c r="H271" s="86">
        <v>400000</v>
      </c>
      <c r="I271" s="86">
        <v>400000</v>
      </c>
      <c r="J271" s="81">
        <f t="shared" si="8"/>
        <v>1</v>
      </c>
    </row>
    <row r="272" spans="1:10" ht="12.75">
      <c r="A272" s="83">
        <f t="shared" si="9"/>
        <v>260</v>
      </c>
      <c r="B272" s="84" t="s">
        <v>582</v>
      </c>
      <c r="C272" s="85" t="s">
        <v>102</v>
      </c>
      <c r="D272" s="85" t="s">
        <v>333</v>
      </c>
      <c r="E272" s="85" t="s">
        <v>339</v>
      </c>
      <c r="F272" s="85" t="s">
        <v>83</v>
      </c>
      <c r="G272" s="86">
        <v>400000</v>
      </c>
      <c r="H272" s="86">
        <v>400000</v>
      </c>
      <c r="I272" s="86">
        <v>400000</v>
      </c>
      <c r="J272" s="81">
        <f t="shared" si="8"/>
        <v>1</v>
      </c>
    </row>
    <row r="273" spans="1:10" ht="12.75">
      <c r="A273" s="83">
        <f t="shared" si="9"/>
        <v>261</v>
      </c>
      <c r="B273" s="84" t="s">
        <v>342</v>
      </c>
      <c r="C273" s="85" t="s">
        <v>102</v>
      </c>
      <c r="D273" s="85" t="s">
        <v>333</v>
      </c>
      <c r="E273" s="85" t="s">
        <v>343</v>
      </c>
      <c r="F273" s="85" t="s">
        <v>83</v>
      </c>
      <c r="G273" s="86">
        <v>400000</v>
      </c>
      <c r="H273" s="86">
        <v>400000</v>
      </c>
      <c r="I273" s="86">
        <v>400000</v>
      </c>
      <c r="J273" s="81">
        <f t="shared" si="8"/>
        <v>1</v>
      </c>
    </row>
    <row r="274" spans="1:10" ht="25.5">
      <c r="A274" s="83">
        <f t="shared" si="9"/>
        <v>262</v>
      </c>
      <c r="B274" s="84" t="s">
        <v>583</v>
      </c>
      <c r="C274" s="85" t="s">
        <v>102</v>
      </c>
      <c r="D274" s="85" t="s">
        <v>333</v>
      </c>
      <c r="E274" s="85" t="s">
        <v>584</v>
      </c>
      <c r="F274" s="85" t="s">
        <v>83</v>
      </c>
      <c r="G274" s="86">
        <v>400000</v>
      </c>
      <c r="H274" s="86">
        <v>400000</v>
      </c>
      <c r="I274" s="86">
        <v>400000</v>
      </c>
      <c r="J274" s="81">
        <f t="shared" si="8"/>
        <v>1</v>
      </c>
    </row>
    <row r="275" spans="1:10" ht="12.75">
      <c r="A275" s="83">
        <f t="shared" si="9"/>
        <v>263</v>
      </c>
      <c r="B275" s="84" t="s">
        <v>422</v>
      </c>
      <c r="C275" s="85" t="s">
        <v>102</v>
      </c>
      <c r="D275" s="85" t="s">
        <v>333</v>
      </c>
      <c r="E275" s="85" t="s">
        <v>584</v>
      </c>
      <c r="F275" s="85" t="s">
        <v>173</v>
      </c>
      <c r="G275" s="86">
        <v>400000</v>
      </c>
      <c r="H275" s="86">
        <v>400000</v>
      </c>
      <c r="I275" s="86">
        <v>400000</v>
      </c>
      <c r="J275" s="81">
        <f t="shared" si="8"/>
        <v>1</v>
      </c>
    </row>
    <row r="276" spans="1:10" ht="12.75">
      <c r="A276" s="83">
        <f t="shared" si="9"/>
        <v>264</v>
      </c>
      <c r="B276" s="84" t="s">
        <v>585</v>
      </c>
      <c r="C276" s="85" t="s">
        <v>102</v>
      </c>
      <c r="D276" s="85" t="s">
        <v>142</v>
      </c>
      <c r="E276" s="85" t="s">
        <v>339</v>
      </c>
      <c r="F276" s="85" t="s">
        <v>83</v>
      </c>
      <c r="G276" s="86">
        <v>87926079</v>
      </c>
      <c r="H276" s="86">
        <v>87926579</v>
      </c>
      <c r="I276" s="86">
        <v>81568676.87</v>
      </c>
      <c r="J276" s="81">
        <f t="shared" si="8"/>
        <v>0.927690782442474</v>
      </c>
    </row>
    <row r="277" spans="1:10" ht="12.75">
      <c r="A277" s="83">
        <f t="shared" si="9"/>
        <v>265</v>
      </c>
      <c r="B277" s="84" t="s">
        <v>586</v>
      </c>
      <c r="C277" s="85" t="s">
        <v>102</v>
      </c>
      <c r="D277" s="85" t="s">
        <v>143</v>
      </c>
      <c r="E277" s="85" t="s">
        <v>339</v>
      </c>
      <c r="F277" s="85" t="s">
        <v>83</v>
      </c>
      <c r="G277" s="86">
        <v>3671633</v>
      </c>
      <c r="H277" s="86">
        <v>3671633</v>
      </c>
      <c r="I277" s="86">
        <v>3606632.12</v>
      </c>
      <c r="J277" s="81">
        <f t="shared" si="8"/>
        <v>0.9822964659049529</v>
      </c>
    </row>
    <row r="278" spans="1:10" ht="12.75">
      <c r="A278" s="83">
        <f t="shared" si="9"/>
        <v>266</v>
      </c>
      <c r="B278" s="84" t="s">
        <v>342</v>
      </c>
      <c r="C278" s="85" t="s">
        <v>102</v>
      </c>
      <c r="D278" s="85" t="s">
        <v>143</v>
      </c>
      <c r="E278" s="85" t="s">
        <v>343</v>
      </c>
      <c r="F278" s="85" t="s">
        <v>83</v>
      </c>
      <c r="G278" s="86">
        <v>3671633</v>
      </c>
      <c r="H278" s="86">
        <v>3671633</v>
      </c>
      <c r="I278" s="86">
        <v>3606632.12</v>
      </c>
      <c r="J278" s="81">
        <f t="shared" si="8"/>
        <v>0.9822964659049529</v>
      </c>
    </row>
    <row r="279" spans="1:10" ht="12.75">
      <c r="A279" s="83">
        <f t="shared" si="9"/>
        <v>267</v>
      </c>
      <c r="B279" s="84" t="s">
        <v>587</v>
      </c>
      <c r="C279" s="85" t="s">
        <v>102</v>
      </c>
      <c r="D279" s="85" t="s">
        <v>143</v>
      </c>
      <c r="E279" s="85" t="s">
        <v>588</v>
      </c>
      <c r="F279" s="85" t="s">
        <v>83</v>
      </c>
      <c r="G279" s="86">
        <v>3671633</v>
      </c>
      <c r="H279" s="86">
        <v>3671633</v>
      </c>
      <c r="I279" s="86">
        <v>3606632.12</v>
      </c>
      <c r="J279" s="81">
        <f t="shared" si="8"/>
        <v>0.9822964659049529</v>
      </c>
    </row>
    <row r="280" spans="1:10" ht="25.5">
      <c r="A280" s="83">
        <f t="shared" si="9"/>
        <v>268</v>
      </c>
      <c r="B280" s="84" t="s">
        <v>589</v>
      </c>
      <c r="C280" s="85" t="s">
        <v>102</v>
      </c>
      <c r="D280" s="85" t="s">
        <v>143</v>
      </c>
      <c r="E280" s="85" t="s">
        <v>588</v>
      </c>
      <c r="F280" s="85" t="s">
        <v>174</v>
      </c>
      <c r="G280" s="86">
        <v>3671633</v>
      </c>
      <c r="H280" s="86">
        <v>3671633</v>
      </c>
      <c r="I280" s="86">
        <v>3606632.12</v>
      </c>
      <c r="J280" s="81">
        <f t="shared" si="8"/>
        <v>0.9822964659049529</v>
      </c>
    </row>
    <row r="281" spans="1:10" ht="12.75">
      <c r="A281" s="83">
        <f t="shared" si="9"/>
        <v>269</v>
      </c>
      <c r="B281" s="84" t="s">
        <v>590</v>
      </c>
      <c r="C281" s="85" t="s">
        <v>102</v>
      </c>
      <c r="D281" s="85" t="s">
        <v>144</v>
      </c>
      <c r="E281" s="85" t="s">
        <v>339</v>
      </c>
      <c r="F281" s="85" t="s">
        <v>83</v>
      </c>
      <c r="G281" s="86">
        <v>78622946</v>
      </c>
      <c r="H281" s="86">
        <v>78623446</v>
      </c>
      <c r="I281" s="86">
        <v>72941099.31</v>
      </c>
      <c r="J281" s="81">
        <f t="shared" si="8"/>
        <v>0.9277270715150288</v>
      </c>
    </row>
    <row r="282" spans="1:10" ht="38.25">
      <c r="A282" s="83">
        <f t="shared" si="9"/>
        <v>270</v>
      </c>
      <c r="B282" s="84" t="s">
        <v>492</v>
      </c>
      <c r="C282" s="85" t="s">
        <v>102</v>
      </c>
      <c r="D282" s="85" t="s">
        <v>144</v>
      </c>
      <c r="E282" s="85" t="s">
        <v>493</v>
      </c>
      <c r="F282" s="85" t="s">
        <v>83</v>
      </c>
      <c r="G282" s="86">
        <v>3138300</v>
      </c>
      <c r="H282" s="86">
        <v>3138300</v>
      </c>
      <c r="I282" s="86">
        <v>3138300</v>
      </c>
      <c r="J282" s="81">
        <f t="shared" si="8"/>
        <v>1</v>
      </c>
    </row>
    <row r="283" spans="1:10" ht="63.75">
      <c r="A283" s="83">
        <f t="shared" si="9"/>
        <v>271</v>
      </c>
      <c r="B283" s="84" t="s">
        <v>591</v>
      </c>
      <c r="C283" s="85" t="s">
        <v>102</v>
      </c>
      <c r="D283" s="85" t="s">
        <v>144</v>
      </c>
      <c r="E283" s="85" t="s">
        <v>592</v>
      </c>
      <c r="F283" s="85" t="s">
        <v>83</v>
      </c>
      <c r="G283" s="86">
        <v>3138300</v>
      </c>
      <c r="H283" s="86">
        <v>3138300</v>
      </c>
      <c r="I283" s="86">
        <v>3138300</v>
      </c>
      <c r="J283" s="81">
        <f t="shared" si="8"/>
        <v>1</v>
      </c>
    </row>
    <row r="284" spans="1:10" ht="38.25">
      <c r="A284" s="83">
        <f t="shared" si="9"/>
        <v>272</v>
      </c>
      <c r="B284" s="84" t="s">
        <v>593</v>
      </c>
      <c r="C284" s="85" t="s">
        <v>102</v>
      </c>
      <c r="D284" s="85" t="s">
        <v>144</v>
      </c>
      <c r="E284" s="85" t="s">
        <v>594</v>
      </c>
      <c r="F284" s="85" t="s">
        <v>83</v>
      </c>
      <c r="G284" s="86">
        <v>204700</v>
      </c>
      <c r="H284" s="86">
        <v>204700</v>
      </c>
      <c r="I284" s="86">
        <v>204700</v>
      </c>
      <c r="J284" s="81">
        <f t="shared" si="8"/>
        <v>1</v>
      </c>
    </row>
    <row r="285" spans="1:10" ht="25.5">
      <c r="A285" s="83">
        <f t="shared" si="9"/>
        <v>273</v>
      </c>
      <c r="B285" s="84" t="s">
        <v>595</v>
      </c>
      <c r="C285" s="85" t="s">
        <v>102</v>
      </c>
      <c r="D285" s="85" t="s">
        <v>144</v>
      </c>
      <c r="E285" s="85" t="s">
        <v>594</v>
      </c>
      <c r="F285" s="85" t="s">
        <v>175</v>
      </c>
      <c r="G285" s="86">
        <v>204700</v>
      </c>
      <c r="H285" s="86">
        <v>204700</v>
      </c>
      <c r="I285" s="86">
        <v>204700</v>
      </c>
      <c r="J285" s="81">
        <f t="shared" si="8"/>
        <v>1</v>
      </c>
    </row>
    <row r="286" spans="1:10" ht="38.25">
      <c r="A286" s="83">
        <f t="shared" si="9"/>
        <v>274</v>
      </c>
      <c r="B286" s="84" t="s">
        <v>596</v>
      </c>
      <c r="C286" s="85" t="s">
        <v>102</v>
      </c>
      <c r="D286" s="85" t="s">
        <v>144</v>
      </c>
      <c r="E286" s="85" t="s">
        <v>597</v>
      </c>
      <c r="F286" s="85" t="s">
        <v>83</v>
      </c>
      <c r="G286" s="86">
        <v>234000</v>
      </c>
      <c r="H286" s="86">
        <v>234000</v>
      </c>
      <c r="I286" s="86">
        <v>234000</v>
      </c>
      <c r="J286" s="81">
        <f t="shared" si="8"/>
        <v>1</v>
      </c>
    </row>
    <row r="287" spans="1:10" ht="25.5">
      <c r="A287" s="83">
        <f t="shared" si="9"/>
        <v>275</v>
      </c>
      <c r="B287" s="84" t="s">
        <v>595</v>
      </c>
      <c r="C287" s="85" t="s">
        <v>102</v>
      </c>
      <c r="D287" s="85" t="s">
        <v>144</v>
      </c>
      <c r="E287" s="85" t="s">
        <v>597</v>
      </c>
      <c r="F287" s="85" t="s">
        <v>175</v>
      </c>
      <c r="G287" s="86">
        <v>234000</v>
      </c>
      <c r="H287" s="86">
        <v>234000</v>
      </c>
      <c r="I287" s="86">
        <v>234000</v>
      </c>
      <c r="J287" s="81">
        <f t="shared" si="8"/>
        <v>1</v>
      </c>
    </row>
    <row r="288" spans="1:10" ht="38.25">
      <c r="A288" s="83">
        <f t="shared" si="9"/>
        <v>276</v>
      </c>
      <c r="B288" s="84" t="s">
        <v>598</v>
      </c>
      <c r="C288" s="85" t="s">
        <v>102</v>
      </c>
      <c r="D288" s="85" t="s">
        <v>144</v>
      </c>
      <c r="E288" s="85" t="s">
        <v>599</v>
      </c>
      <c r="F288" s="85" t="s">
        <v>83</v>
      </c>
      <c r="G288" s="86">
        <v>377200</v>
      </c>
      <c r="H288" s="86">
        <v>377200</v>
      </c>
      <c r="I288" s="86">
        <v>377200</v>
      </c>
      <c r="J288" s="81">
        <f t="shared" si="8"/>
        <v>1</v>
      </c>
    </row>
    <row r="289" spans="1:10" ht="25.5">
      <c r="A289" s="83">
        <f t="shared" si="9"/>
        <v>277</v>
      </c>
      <c r="B289" s="84" t="s">
        <v>595</v>
      </c>
      <c r="C289" s="85" t="s">
        <v>102</v>
      </c>
      <c r="D289" s="85" t="s">
        <v>144</v>
      </c>
      <c r="E289" s="85" t="s">
        <v>599</v>
      </c>
      <c r="F289" s="85" t="s">
        <v>175</v>
      </c>
      <c r="G289" s="86">
        <v>377200</v>
      </c>
      <c r="H289" s="86">
        <v>377200</v>
      </c>
      <c r="I289" s="86">
        <v>377200</v>
      </c>
      <c r="J289" s="81">
        <f t="shared" si="8"/>
        <v>1</v>
      </c>
    </row>
    <row r="290" spans="1:10" ht="38.25">
      <c r="A290" s="83">
        <f t="shared" si="9"/>
        <v>278</v>
      </c>
      <c r="B290" s="84" t="s">
        <v>593</v>
      </c>
      <c r="C290" s="85" t="s">
        <v>102</v>
      </c>
      <c r="D290" s="85" t="s">
        <v>144</v>
      </c>
      <c r="E290" s="85" t="s">
        <v>600</v>
      </c>
      <c r="F290" s="85" t="s">
        <v>83</v>
      </c>
      <c r="G290" s="86">
        <v>582600</v>
      </c>
      <c r="H290" s="86">
        <v>582600</v>
      </c>
      <c r="I290" s="86">
        <v>582600</v>
      </c>
      <c r="J290" s="81">
        <f t="shared" si="8"/>
        <v>1</v>
      </c>
    </row>
    <row r="291" spans="1:10" ht="25.5">
      <c r="A291" s="83">
        <f t="shared" si="9"/>
        <v>279</v>
      </c>
      <c r="B291" s="84" t="s">
        <v>595</v>
      </c>
      <c r="C291" s="85" t="s">
        <v>102</v>
      </c>
      <c r="D291" s="85" t="s">
        <v>144</v>
      </c>
      <c r="E291" s="85" t="s">
        <v>600</v>
      </c>
      <c r="F291" s="85" t="s">
        <v>175</v>
      </c>
      <c r="G291" s="86">
        <v>582600</v>
      </c>
      <c r="H291" s="86">
        <v>582600</v>
      </c>
      <c r="I291" s="86">
        <v>582600</v>
      </c>
      <c r="J291" s="81">
        <f t="shared" si="8"/>
        <v>1</v>
      </c>
    </row>
    <row r="292" spans="1:10" ht="38.25">
      <c r="A292" s="83">
        <f t="shared" si="9"/>
        <v>280</v>
      </c>
      <c r="B292" s="84" t="s">
        <v>601</v>
      </c>
      <c r="C292" s="85" t="s">
        <v>102</v>
      </c>
      <c r="D292" s="85" t="s">
        <v>144</v>
      </c>
      <c r="E292" s="85" t="s">
        <v>602</v>
      </c>
      <c r="F292" s="85" t="s">
        <v>83</v>
      </c>
      <c r="G292" s="86">
        <v>666000</v>
      </c>
      <c r="H292" s="86">
        <v>666000</v>
      </c>
      <c r="I292" s="86">
        <v>666000</v>
      </c>
      <c r="J292" s="81">
        <f t="shared" si="8"/>
        <v>1</v>
      </c>
    </row>
    <row r="293" spans="1:10" ht="25.5">
      <c r="A293" s="83">
        <f t="shared" si="9"/>
        <v>281</v>
      </c>
      <c r="B293" s="84" t="s">
        <v>595</v>
      </c>
      <c r="C293" s="85" t="s">
        <v>102</v>
      </c>
      <c r="D293" s="85" t="s">
        <v>144</v>
      </c>
      <c r="E293" s="85" t="s">
        <v>602</v>
      </c>
      <c r="F293" s="85" t="s">
        <v>175</v>
      </c>
      <c r="G293" s="86">
        <v>666000</v>
      </c>
      <c r="H293" s="86">
        <v>666000</v>
      </c>
      <c r="I293" s="86">
        <v>666000</v>
      </c>
      <c r="J293" s="81">
        <f t="shared" si="8"/>
        <v>1</v>
      </c>
    </row>
    <row r="294" spans="1:10" ht="38.25">
      <c r="A294" s="83">
        <f t="shared" si="9"/>
        <v>282</v>
      </c>
      <c r="B294" s="84" t="s">
        <v>598</v>
      </c>
      <c r="C294" s="85" t="s">
        <v>102</v>
      </c>
      <c r="D294" s="85" t="s">
        <v>144</v>
      </c>
      <c r="E294" s="85" t="s">
        <v>603</v>
      </c>
      <c r="F294" s="85" t="s">
        <v>83</v>
      </c>
      <c r="G294" s="86">
        <v>1073800</v>
      </c>
      <c r="H294" s="86">
        <v>1073800</v>
      </c>
      <c r="I294" s="86">
        <v>1073800</v>
      </c>
      <c r="J294" s="81">
        <f t="shared" si="8"/>
        <v>1</v>
      </c>
    </row>
    <row r="295" spans="1:10" ht="25.5">
      <c r="A295" s="83">
        <f t="shared" si="9"/>
        <v>283</v>
      </c>
      <c r="B295" s="84" t="s">
        <v>595</v>
      </c>
      <c r="C295" s="85" t="s">
        <v>102</v>
      </c>
      <c r="D295" s="85" t="s">
        <v>144</v>
      </c>
      <c r="E295" s="85" t="s">
        <v>603</v>
      </c>
      <c r="F295" s="85" t="s">
        <v>175</v>
      </c>
      <c r="G295" s="86">
        <v>1073800</v>
      </c>
      <c r="H295" s="86">
        <v>1073800</v>
      </c>
      <c r="I295" s="86">
        <v>1073800</v>
      </c>
      <c r="J295" s="81">
        <f t="shared" si="8"/>
        <v>1</v>
      </c>
    </row>
    <row r="296" spans="1:10" ht="51">
      <c r="A296" s="83">
        <f t="shared" si="9"/>
        <v>284</v>
      </c>
      <c r="B296" s="84" t="s">
        <v>604</v>
      </c>
      <c r="C296" s="85" t="s">
        <v>102</v>
      </c>
      <c r="D296" s="85" t="s">
        <v>144</v>
      </c>
      <c r="E296" s="85" t="s">
        <v>605</v>
      </c>
      <c r="F296" s="85" t="s">
        <v>83</v>
      </c>
      <c r="G296" s="86">
        <v>75149500</v>
      </c>
      <c r="H296" s="86">
        <v>75150000</v>
      </c>
      <c r="I296" s="86">
        <v>69470291.31</v>
      </c>
      <c r="J296" s="81">
        <f t="shared" si="8"/>
        <v>0.9244217073852296</v>
      </c>
    </row>
    <row r="297" spans="1:10" ht="25.5">
      <c r="A297" s="83">
        <f t="shared" si="9"/>
        <v>285</v>
      </c>
      <c r="B297" s="84" t="s">
        <v>606</v>
      </c>
      <c r="C297" s="85" t="s">
        <v>102</v>
      </c>
      <c r="D297" s="85" t="s">
        <v>144</v>
      </c>
      <c r="E297" s="85" t="s">
        <v>607</v>
      </c>
      <c r="F297" s="85" t="s">
        <v>83</v>
      </c>
      <c r="G297" s="86">
        <v>213000</v>
      </c>
      <c r="H297" s="86">
        <v>213000</v>
      </c>
      <c r="I297" s="86">
        <v>135720.5</v>
      </c>
      <c r="J297" s="81">
        <f t="shared" si="8"/>
        <v>0.6371854460093896</v>
      </c>
    </row>
    <row r="298" spans="1:10" ht="12.75">
      <c r="A298" s="83">
        <f t="shared" si="9"/>
        <v>286</v>
      </c>
      <c r="B298" s="84" t="s">
        <v>608</v>
      </c>
      <c r="C298" s="85" t="s">
        <v>102</v>
      </c>
      <c r="D298" s="85" t="s">
        <v>144</v>
      </c>
      <c r="E298" s="85" t="s">
        <v>607</v>
      </c>
      <c r="F298" s="85" t="s">
        <v>172</v>
      </c>
      <c r="G298" s="86">
        <v>213000</v>
      </c>
      <c r="H298" s="86">
        <v>213000</v>
      </c>
      <c r="I298" s="86">
        <v>135720.5</v>
      </c>
      <c r="J298" s="81">
        <f t="shared" si="8"/>
        <v>0.6371854460093896</v>
      </c>
    </row>
    <row r="299" spans="1:10" ht="25.5">
      <c r="A299" s="83">
        <f t="shared" si="9"/>
        <v>287</v>
      </c>
      <c r="B299" s="84" t="s">
        <v>609</v>
      </c>
      <c r="C299" s="85" t="s">
        <v>102</v>
      </c>
      <c r="D299" s="85" t="s">
        <v>144</v>
      </c>
      <c r="E299" s="85" t="s">
        <v>610</v>
      </c>
      <c r="F299" s="85" t="s">
        <v>83</v>
      </c>
      <c r="G299" s="86">
        <v>80000</v>
      </c>
      <c r="H299" s="86">
        <v>80000</v>
      </c>
      <c r="I299" s="86">
        <v>0</v>
      </c>
      <c r="J299" s="81">
        <f t="shared" si="8"/>
        <v>0</v>
      </c>
    </row>
    <row r="300" spans="1:10" ht="25.5">
      <c r="A300" s="83">
        <f t="shared" si="9"/>
        <v>288</v>
      </c>
      <c r="B300" s="84" t="s">
        <v>350</v>
      </c>
      <c r="C300" s="85" t="s">
        <v>102</v>
      </c>
      <c r="D300" s="85" t="s">
        <v>144</v>
      </c>
      <c r="E300" s="85" t="s">
        <v>610</v>
      </c>
      <c r="F300" s="85" t="s">
        <v>165</v>
      </c>
      <c r="G300" s="86">
        <v>80000</v>
      </c>
      <c r="H300" s="86">
        <v>80000</v>
      </c>
      <c r="I300" s="86">
        <v>0</v>
      </c>
      <c r="J300" s="81">
        <f t="shared" si="8"/>
        <v>0</v>
      </c>
    </row>
    <row r="301" spans="1:10" ht="25.5">
      <c r="A301" s="83">
        <f t="shared" si="9"/>
        <v>289</v>
      </c>
      <c r="B301" s="84" t="s">
        <v>611</v>
      </c>
      <c r="C301" s="85" t="s">
        <v>102</v>
      </c>
      <c r="D301" s="85" t="s">
        <v>144</v>
      </c>
      <c r="E301" s="85" t="s">
        <v>612</v>
      </c>
      <c r="F301" s="85" t="s">
        <v>83</v>
      </c>
      <c r="G301" s="86">
        <v>230000</v>
      </c>
      <c r="H301" s="86">
        <v>230000</v>
      </c>
      <c r="I301" s="86">
        <v>204000</v>
      </c>
      <c r="J301" s="81">
        <f t="shared" si="8"/>
        <v>0.8869565217391304</v>
      </c>
    </row>
    <row r="302" spans="1:10" ht="25.5">
      <c r="A302" s="83">
        <f t="shared" si="9"/>
        <v>290</v>
      </c>
      <c r="B302" s="84" t="s">
        <v>613</v>
      </c>
      <c r="C302" s="85" t="s">
        <v>102</v>
      </c>
      <c r="D302" s="85" t="s">
        <v>144</v>
      </c>
      <c r="E302" s="85" t="s">
        <v>612</v>
      </c>
      <c r="F302" s="85" t="s">
        <v>176</v>
      </c>
      <c r="G302" s="86">
        <v>230000</v>
      </c>
      <c r="H302" s="86">
        <v>230000</v>
      </c>
      <c r="I302" s="86">
        <v>204000</v>
      </c>
      <c r="J302" s="81">
        <f t="shared" si="8"/>
        <v>0.8869565217391304</v>
      </c>
    </row>
    <row r="303" spans="1:10" ht="76.5">
      <c r="A303" s="83">
        <f t="shared" si="9"/>
        <v>291</v>
      </c>
      <c r="B303" s="84" t="s">
        <v>614</v>
      </c>
      <c r="C303" s="85" t="s">
        <v>102</v>
      </c>
      <c r="D303" s="85" t="s">
        <v>144</v>
      </c>
      <c r="E303" s="85" t="s">
        <v>615</v>
      </c>
      <c r="F303" s="85" t="s">
        <v>83</v>
      </c>
      <c r="G303" s="86">
        <v>90000</v>
      </c>
      <c r="H303" s="86">
        <v>90000</v>
      </c>
      <c r="I303" s="86">
        <v>62980</v>
      </c>
      <c r="J303" s="81">
        <f t="shared" si="8"/>
        <v>0.6997777777777778</v>
      </c>
    </row>
    <row r="304" spans="1:10" ht="25.5">
      <c r="A304" s="83">
        <f t="shared" si="9"/>
        <v>292</v>
      </c>
      <c r="B304" s="84" t="s">
        <v>350</v>
      </c>
      <c r="C304" s="85" t="s">
        <v>102</v>
      </c>
      <c r="D304" s="85" t="s">
        <v>144</v>
      </c>
      <c r="E304" s="85" t="s">
        <v>615</v>
      </c>
      <c r="F304" s="85" t="s">
        <v>165</v>
      </c>
      <c r="G304" s="86">
        <v>90000</v>
      </c>
      <c r="H304" s="86">
        <v>90000</v>
      </c>
      <c r="I304" s="86">
        <v>62980</v>
      </c>
      <c r="J304" s="81">
        <f t="shared" si="8"/>
        <v>0.6997777777777778</v>
      </c>
    </row>
    <row r="305" spans="1:10" ht="25.5">
      <c r="A305" s="83">
        <f t="shared" si="9"/>
        <v>293</v>
      </c>
      <c r="B305" s="84" t="s">
        <v>616</v>
      </c>
      <c r="C305" s="85" t="s">
        <v>102</v>
      </c>
      <c r="D305" s="85" t="s">
        <v>144</v>
      </c>
      <c r="E305" s="85" t="s">
        <v>617</v>
      </c>
      <c r="F305" s="85" t="s">
        <v>83</v>
      </c>
      <c r="G305" s="86">
        <v>10000</v>
      </c>
      <c r="H305" s="86">
        <v>10000</v>
      </c>
      <c r="I305" s="86">
        <v>0</v>
      </c>
      <c r="J305" s="81">
        <f t="shared" si="8"/>
        <v>0</v>
      </c>
    </row>
    <row r="306" spans="1:10" ht="25.5">
      <c r="A306" s="83">
        <f t="shared" si="9"/>
        <v>294</v>
      </c>
      <c r="B306" s="84" t="s">
        <v>350</v>
      </c>
      <c r="C306" s="85" t="s">
        <v>102</v>
      </c>
      <c r="D306" s="85" t="s">
        <v>144</v>
      </c>
      <c r="E306" s="85" t="s">
        <v>617</v>
      </c>
      <c r="F306" s="85" t="s">
        <v>165</v>
      </c>
      <c r="G306" s="86">
        <v>10000</v>
      </c>
      <c r="H306" s="86">
        <v>10000</v>
      </c>
      <c r="I306" s="86">
        <v>0</v>
      </c>
      <c r="J306" s="81">
        <f t="shared" si="8"/>
        <v>0</v>
      </c>
    </row>
    <row r="307" spans="1:10" ht="51">
      <c r="A307" s="83">
        <f t="shared" si="9"/>
        <v>295</v>
      </c>
      <c r="B307" s="84" t="s">
        <v>618</v>
      </c>
      <c r="C307" s="85" t="s">
        <v>102</v>
      </c>
      <c r="D307" s="85" t="s">
        <v>144</v>
      </c>
      <c r="E307" s="85" t="s">
        <v>619</v>
      </c>
      <c r="F307" s="85" t="s">
        <v>83</v>
      </c>
      <c r="G307" s="86">
        <v>9381500</v>
      </c>
      <c r="H307" s="86">
        <v>9381500</v>
      </c>
      <c r="I307" s="86">
        <v>9339543.83</v>
      </c>
      <c r="J307" s="81">
        <f t="shared" si="8"/>
        <v>0.9955277759420136</v>
      </c>
    </row>
    <row r="308" spans="1:10" ht="25.5">
      <c r="A308" s="83">
        <f t="shared" si="9"/>
        <v>296</v>
      </c>
      <c r="B308" s="84" t="s">
        <v>350</v>
      </c>
      <c r="C308" s="85" t="s">
        <v>102</v>
      </c>
      <c r="D308" s="85" t="s">
        <v>144</v>
      </c>
      <c r="E308" s="85" t="s">
        <v>619</v>
      </c>
      <c r="F308" s="85" t="s">
        <v>165</v>
      </c>
      <c r="G308" s="86">
        <v>124000</v>
      </c>
      <c r="H308" s="86">
        <v>124000</v>
      </c>
      <c r="I308" s="86">
        <v>122665.14</v>
      </c>
      <c r="J308" s="81">
        <f t="shared" si="8"/>
        <v>0.989235</v>
      </c>
    </row>
    <row r="309" spans="1:10" ht="25.5">
      <c r="A309" s="83">
        <f t="shared" si="9"/>
        <v>297</v>
      </c>
      <c r="B309" s="84" t="s">
        <v>589</v>
      </c>
      <c r="C309" s="85" t="s">
        <v>102</v>
      </c>
      <c r="D309" s="85" t="s">
        <v>144</v>
      </c>
      <c r="E309" s="85" t="s">
        <v>619</v>
      </c>
      <c r="F309" s="85" t="s">
        <v>174</v>
      </c>
      <c r="G309" s="86">
        <v>9257500</v>
      </c>
      <c r="H309" s="86">
        <v>9257500</v>
      </c>
      <c r="I309" s="86">
        <v>9216878.69</v>
      </c>
      <c r="J309" s="81">
        <f t="shared" si="8"/>
        <v>0.9956120648123142</v>
      </c>
    </row>
    <row r="310" spans="1:10" ht="51">
      <c r="A310" s="83">
        <f t="shared" si="9"/>
        <v>298</v>
      </c>
      <c r="B310" s="84" t="s">
        <v>620</v>
      </c>
      <c r="C310" s="85" t="s">
        <v>102</v>
      </c>
      <c r="D310" s="85" t="s">
        <v>144</v>
      </c>
      <c r="E310" s="85" t="s">
        <v>621</v>
      </c>
      <c r="F310" s="85" t="s">
        <v>83</v>
      </c>
      <c r="G310" s="86">
        <v>54284000</v>
      </c>
      <c r="H310" s="86">
        <v>54284000</v>
      </c>
      <c r="I310" s="86">
        <v>52749446.98</v>
      </c>
      <c r="J310" s="81">
        <f t="shared" si="8"/>
        <v>0.9717310253481688</v>
      </c>
    </row>
    <row r="311" spans="1:10" ht="25.5">
      <c r="A311" s="83">
        <f t="shared" si="9"/>
        <v>299</v>
      </c>
      <c r="B311" s="84" t="s">
        <v>350</v>
      </c>
      <c r="C311" s="85" t="s">
        <v>102</v>
      </c>
      <c r="D311" s="85" t="s">
        <v>144</v>
      </c>
      <c r="E311" s="85" t="s">
        <v>621</v>
      </c>
      <c r="F311" s="85" t="s">
        <v>165</v>
      </c>
      <c r="G311" s="86">
        <v>640000</v>
      </c>
      <c r="H311" s="86">
        <v>640000</v>
      </c>
      <c r="I311" s="86">
        <v>630868.47</v>
      </c>
      <c r="J311" s="81">
        <f t="shared" si="8"/>
        <v>0.985731984375</v>
      </c>
    </row>
    <row r="312" spans="1:10" ht="25.5">
      <c r="A312" s="83">
        <f t="shared" si="9"/>
        <v>300</v>
      </c>
      <c r="B312" s="84" t="s">
        <v>589</v>
      </c>
      <c r="C312" s="85" t="s">
        <v>102</v>
      </c>
      <c r="D312" s="85" t="s">
        <v>144</v>
      </c>
      <c r="E312" s="85" t="s">
        <v>621</v>
      </c>
      <c r="F312" s="85" t="s">
        <v>174</v>
      </c>
      <c r="G312" s="86">
        <v>53644000</v>
      </c>
      <c r="H312" s="86">
        <v>53644000</v>
      </c>
      <c r="I312" s="86">
        <v>52118578.51</v>
      </c>
      <c r="J312" s="81">
        <f t="shared" si="8"/>
        <v>0.9715639868391619</v>
      </c>
    </row>
    <row r="313" spans="1:10" ht="51">
      <c r="A313" s="83">
        <f t="shared" si="9"/>
        <v>301</v>
      </c>
      <c r="B313" s="84" t="s">
        <v>622</v>
      </c>
      <c r="C313" s="85" t="s">
        <v>102</v>
      </c>
      <c r="D313" s="85" t="s">
        <v>144</v>
      </c>
      <c r="E313" s="85" t="s">
        <v>623</v>
      </c>
      <c r="F313" s="85" t="s">
        <v>83</v>
      </c>
      <c r="G313" s="86">
        <v>10861000</v>
      </c>
      <c r="H313" s="86">
        <v>10861000</v>
      </c>
      <c r="I313" s="86">
        <v>6978600</v>
      </c>
      <c r="J313" s="81">
        <f t="shared" si="8"/>
        <v>0.6425375195654176</v>
      </c>
    </row>
    <row r="314" spans="1:10" ht="25.5">
      <c r="A314" s="83">
        <f t="shared" si="9"/>
        <v>302</v>
      </c>
      <c r="B314" s="84" t="s">
        <v>350</v>
      </c>
      <c r="C314" s="85" t="s">
        <v>102</v>
      </c>
      <c r="D314" s="85" t="s">
        <v>144</v>
      </c>
      <c r="E314" s="85" t="s">
        <v>623</v>
      </c>
      <c r="F314" s="85" t="s">
        <v>165</v>
      </c>
      <c r="G314" s="86">
        <v>160000</v>
      </c>
      <c r="H314" s="86">
        <v>160000</v>
      </c>
      <c r="I314" s="86">
        <v>91026.25</v>
      </c>
      <c r="J314" s="81">
        <f t="shared" si="8"/>
        <v>0.5689140625</v>
      </c>
    </row>
    <row r="315" spans="1:10" ht="25.5">
      <c r="A315" s="83">
        <f t="shared" si="9"/>
        <v>303</v>
      </c>
      <c r="B315" s="84" t="s">
        <v>589</v>
      </c>
      <c r="C315" s="85" t="s">
        <v>102</v>
      </c>
      <c r="D315" s="85" t="s">
        <v>144</v>
      </c>
      <c r="E315" s="85" t="s">
        <v>623</v>
      </c>
      <c r="F315" s="85" t="s">
        <v>174</v>
      </c>
      <c r="G315" s="86">
        <v>10701000</v>
      </c>
      <c r="H315" s="86">
        <v>10701000</v>
      </c>
      <c r="I315" s="86">
        <v>6887573.75</v>
      </c>
      <c r="J315" s="81">
        <f t="shared" si="8"/>
        <v>0.6436383281936268</v>
      </c>
    </row>
    <row r="316" spans="1:10" ht="153">
      <c r="A316" s="83">
        <f t="shared" si="9"/>
        <v>304</v>
      </c>
      <c r="B316" s="84" t="s">
        <v>861</v>
      </c>
      <c r="C316" s="85" t="s">
        <v>102</v>
      </c>
      <c r="D316" s="85" t="s">
        <v>144</v>
      </c>
      <c r="E316" s="85" t="s">
        <v>862</v>
      </c>
      <c r="F316" s="85" t="s">
        <v>83</v>
      </c>
      <c r="G316" s="86">
        <v>0</v>
      </c>
      <c r="H316" s="86">
        <v>500</v>
      </c>
      <c r="I316" s="86">
        <v>0</v>
      </c>
      <c r="J316" s="81">
        <f t="shared" si="8"/>
        <v>0</v>
      </c>
    </row>
    <row r="317" spans="1:10" ht="25.5">
      <c r="A317" s="83">
        <f t="shared" si="9"/>
        <v>305</v>
      </c>
      <c r="B317" s="84" t="s">
        <v>589</v>
      </c>
      <c r="C317" s="85" t="s">
        <v>102</v>
      </c>
      <c r="D317" s="85" t="s">
        <v>144</v>
      </c>
      <c r="E317" s="85" t="s">
        <v>862</v>
      </c>
      <c r="F317" s="85" t="s">
        <v>174</v>
      </c>
      <c r="G317" s="86">
        <v>0</v>
      </c>
      <c r="H317" s="86">
        <v>500</v>
      </c>
      <c r="I317" s="86">
        <v>0</v>
      </c>
      <c r="J317" s="81">
        <f t="shared" si="8"/>
        <v>0</v>
      </c>
    </row>
    <row r="318" spans="1:10" ht="12.75">
      <c r="A318" s="83">
        <f t="shared" si="9"/>
        <v>306</v>
      </c>
      <c r="B318" s="84" t="s">
        <v>342</v>
      </c>
      <c r="C318" s="85" t="s">
        <v>102</v>
      </c>
      <c r="D318" s="85" t="s">
        <v>144</v>
      </c>
      <c r="E318" s="85" t="s">
        <v>343</v>
      </c>
      <c r="F318" s="85" t="s">
        <v>83</v>
      </c>
      <c r="G318" s="86">
        <v>335146</v>
      </c>
      <c r="H318" s="86">
        <v>335146</v>
      </c>
      <c r="I318" s="86">
        <v>332508</v>
      </c>
      <c r="J318" s="81">
        <f t="shared" si="8"/>
        <v>0.9921288035662069</v>
      </c>
    </row>
    <row r="319" spans="1:10" ht="25.5">
      <c r="A319" s="83">
        <f t="shared" si="9"/>
        <v>307</v>
      </c>
      <c r="B319" s="84" t="s">
        <v>624</v>
      </c>
      <c r="C319" s="85" t="s">
        <v>102</v>
      </c>
      <c r="D319" s="85" t="s">
        <v>144</v>
      </c>
      <c r="E319" s="85" t="s">
        <v>625</v>
      </c>
      <c r="F319" s="85" t="s">
        <v>83</v>
      </c>
      <c r="G319" s="86">
        <v>335146</v>
      </c>
      <c r="H319" s="86">
        <v>335146</v>
      </c>
      <c r="I319" s="86">
        <v>332508</v>
      </c>
      <c r="J319" s="81">
        <f t="shared" si="8"/>
        <v>0.9921288035662069</v>
      </c>
    </row>
    <row r="320" spans="1:10" ht="25.5">
      <c r="A320" s="83">
        <f t="shared" si="9"/>
        <v>308</v>
      </c>
      <c r="B320" s="84" t="s">
        <v>626</v>
      </c>
      <c r="C320" s="85" t="s">
        <v>102</v>
      </c>
      <c r="D320" s="85" t="s">
        <v>144</v>
      </c>
      <c r="E320" s="85" t="s">
        <v>625</v>
      </c>
      <c r="F320" s="85" t="s">
        <v>177</v>
      </c>
      <c r="G320" s="86">
        <v>335146</v>
      </c>
      <c r="H320" s="86">
        <v>335146</v>
      </c>
      <c r="I320" s="86">
        <v>332508</v>
      </c>
      <c r="J320" s="81">
        <f t="shared" si="8"/>
        <v>0.9921288035662069</v>
      </c>
    </row>
    <row r="321" spans="1:10" ht="12.75">
      <c r="A321" s="83">
        <f t="shared" si="9"/>
        <v>309</v>
      </c>
      <c r="B321" s="84" t="s">
        <v>627</v>
      </c>
      <c r="C321" s="85" t="s">
        <v>102</v>
      </c>
      <c r="D321" s="85" t="s">
        <v>145</v>
      </c>
      <c r="E321" s="85" t="s">
        <v>339</v>
      </c>
      <c r="F321" s="85" t="s">
        <v>83</v>
      </c>
      <c r="G321" s="86">
        <v>5631500</v>
      </c>
      <c r="H321" s="86">
        <v>5631500</v>
      </c>
      <c r="I321" s="86">
        <v>5020945.44</v>
      </c>
      <c r="J321" s="81">
        <f t="shared" si="8"/>
        <v>0.8915822498446241</v>
      </c>
    </row>
    <row r="322" spans="1:10" ht="51">
      <c r="A322" s="83">
        <f t="shared" si="9"/>
        <v>310</v>
      </c>
      <c r="B322" s="84" t="s">
        <v>604</v>
      </c>
      <c r="C322" s="85" t="s">
        <v>102</v>
      </c>
      <c r="D322" s="85" t="s">
        <v>145</v>
      </c>
      <c r="E322" s="85" t="s">
        <v>605</v>
      </c>
      <c r="F322" s="85" t="s">
        <v>83</v>
      </c>
      <c r="G322" s="86">
        <v>5631500</v>
      </c>
      <c r="H322" s="86">
        <v>5631500</v>
      </c>
      <c r="I322" s="86">
        <v>5020945.44</v>
      </c>
      <c r="J322" s="81">
        <f t="shared" si="8"/>
        <v>0.8915822498446241</v>
      </c>
    </row>
    <row r="323" spans="1:10" ht="51">
      <c r="A323" s="83">
        <f t="shared" si="9"/>
        <v>311</v>
      </c>
      <c r="B323" s="84" t="s">
        <v>618</v>
      </c>
      <c r="C323" s="85" t="s">
        <v>102</v>
      </c>
      <c r="D323" s="85" t="s">
        <v>145</v>
      </c>
      <c r="E323" s="85" t="s">
        <v>619</v>
      </c>
      <c r="F323" s="85" t="s">
        <v>83</v>
      </c>
      <c r="G323" s="86">
        <v>429500</v>
      </c>
      <c r="H323" s="86">
        <v>429500</v>
      </c>
      <c r="I323" s="86">
        <v>426008.58</v>
      </c>
      <c r="J323" s="81">
        <f t="shared" si="8"/>
        <v>0.9918709662398137</v>
      </c>
    </row>
    <row r="324" spans="1:10" ht="12.75">
      <c r="A324" s="83">
        <f t="shared" si="9"/>
        <v>312</v>
      </c>
      <c r="B324" s="84" t="s">
        <v>392</v>
      </c>
      <c r="C324" s="85" t="s">
        <v>102</v>
      </c>
      <c r="D324" s="85" t="s">
        <v>145</v>
      </c>
      <c r="E324" s="85" t="s">
        <v>619</v>
      </c>
      <c r="F324" s="85" t="s">
        <v>169</v>
      </c>
      <c r="G324" s="86">
        <v>413500</v>
      </c>
      <c r="H324" s="86">
        <v>413500</v>
      </c>
      <c r="I324" s="86">
        <v>410008.58</v>
      </c>
      <c r="J324" s="81">
        <f t="shared" si="8"/>
        <v>0.9915564207980654</v>
      </c>
    </row>
    <row r="325" spans="1:10" ht="25.5">
      <c r="A325" s="83">
        <f t="shared" si="9"/>
        <v>313</v>
      </c>
      <c r="B325" s="84" t="s">
        <v>350</v>
      </c>
      <c r="C325" s="85" t="s">
        <v>102</v>
      </c>
      <c r="D325" s="85" t="s">
        <v>145</v>
      </c>
      <c r="E325" s="85" t="s">
        <v>619</v>
      </c>
      <c r="F325" s="85" t="s">
        <v>165</v>
      </c>
      <c r="G325" s="86">
        <v>16000</v>
      </c>
      <c r="H325" s="86">
        <v>16000</v>
      </c>
      <c r="I325" s="86">
        <v>16000</v>
      </c>
      <c r="J325" s="81">
        <f t="shared" si="8"/>
        <v>1</v>
      </c>
    </row>
    <row r="326" spans="1:10" ht="51">
      <c r="A326" s="83">
        <f t="shared" si="9"/>
        <v>314</v>
      </c>
      <c r="B326" s="84" t="s">
        <v>620</v>
      </c>
      <c r="C326" s="85" t="s">
        <v>102</v>
      </c>
      <c r="D326" s="85" t="s">
        <v>145</v>
      </c>
      <c r="E326" s="85" t="s">
        <v>621</v>
      </c>
      <c r="F326" s="85" t="s">
        <v>83</v>
      </c>
      <c r="G326" s="86">
        <v>5202000</v>
      </c>
      <c r="H326" s="86">
        <v>5202000</v>
      </c>
      <c r="I326" s="86">
        <v>4594936.86</v>
      </c>
      <c r="J326" s="81">
        <f t="shared" si="8"/>
        <v>0.8833019723183392</v>
      </c>
    </row>
    <row r="327" spans="1:10" ht="12.75">
      <c r="A327" s="83">
        <f t="shared" si="9"/>
        <v>315</v>
      </c>
      <c r="B327" s="84" t="s">
        <v>392</v>
      </c>
      <c r="C327" s="85" t="s">
        <v>102</v>
      </c>
      <c r="D327" s="85" t="s">
        <v>145</v>
      </c>
      <c r="E327" s="85" t="s">
        <v>621</v>
      </c>
      <c r="F327" s="85" t="s">
        <v>169</v>
      </c>
      <c r="G327" s="86">
        <v>4331160</v>
      </c>
      <c r="H327" s="86">
        <v>4331160</v>
      </c>
      <c r="I327" s="86">
        <v>3992997.96</v>
      </c>
      <c r="J327" s="81">
        <f t="shared" si="8"/>
        <v>0.9219234477599535</v>
      </c>
    </row>
    <row r="328" spans="1:10" ht="25.5">
      <c r="A328" s="83">
        <f t="shared" si="9"/>
        <v>316</v>
      </c>
      <c r="B328" s="84" t="s">
        <v>350</v>
      </c>
      <c r="C328" s="85" t="s">
        <v>102</v>
      </c>
      <c r="D328" s="85" t="s">
        <v>145</v>
      </c>
      <c r="E328" s="85" t="s">
        <v>621</v>
      </c>
      <c r="F328" s="85" t="s">
        <v>165</v>
      </c>
      <c r="G328" s="86">
        <v>715840</v>
      </c>
      <c r="H328" s="86">
        <v>715840</v>
      </c>
      <c r="I328" s="86">
        <v>461834.79</v>
      </c>
      <c r="J328" s="81">
        <f t="shared" si="8"/>
        <v>0.6451648273357175</v>
      </c>
    </row>
    <row r="329" spans="1:10" ht="12.75">
      <c r="A329" s="83">
        <f t="shared" si="9"/>
        <v>317</v>
      </c>
      <c r="B329" s="84" t="s">
        <v>351</v>
      </c>
      <c r="C329" s="85" t="s">
        <v>102</v>
      </c>
      <c r="D329" s="85" t="s">
        <v>145</v>
      </c>
      <c r="E329" s="85" t="s">
        <v>621</v>
      </c>
      <c r="F329" s="85" t="s">
        <v>167</v>
      </c>
      <c r="G329" s="86">
        <v>155000</v>
      </c>
      <c r="H329" s="86">
        <v>155000</v>
      </c>
      <c r="I329" s="86">
        <v>140104.11</v>
      </c>
      <c r="J329" s="81">
        <f t="shared" si="8"/>
        <v>0.9038974838709677</v>
      </c>
    </row>
    <row r="330" spans="1:10" ht="38.25">
      <c r="A330" s="83">
        <f t="shared" si="9"/>
        <v>318</v>
      </c>
      <c r="B330" s="84" t="s">
        <v>628</v>
      </c>
      <c r="C330" s="85" t="s">
        <v>102</v>
      </c>
      <c r="D330" s="85" t="s">
        <v>99</v>
      </c>
      <c r="E330" s="85" t="s">
        <v>339</v>
      </c>
      <c r="F330" s="85" t="s">
        <v>83</v>
      </c>
      <c r="G330" s="86">
        <v>132321600</v>
      </c>
      <c r="H330" s="86">
        <v>132321600</v>
      </c>
      <c r="I330" s="86">
        <v>132212132.55</v>
      </c>
      <c r="J330" s="81">
        <f t="shared" si="8"/>
        <v>0.9991727166993144</v>
      </c>
    </row>
    <row r="331" spans="1:10" ht="38.25">
      <c r="A331" s="83">
        <f t="shared" si="9"/>
        <v>319</v>
      </c>
      <c r="B331" s="84" t="s">
        <v>629</v>
      </c>
      <c r="C331" s="85" t="s">
        <v>102</v>
      </c>
      <c r="D331" s="85" t="s">
        <v>100</v>
      </c>
      <c r="E331" s="85" t="s">
        <v>339</v>
      </c>
      <c r="F331" s="85" t="s">
        <v>83</v>
      </c>
      <c r="G331" s="86">
        <v>19905000</v>
      </c>
      <c r="H331" s="86">
        <v>19905000</v>
      </c>
      <c r="I331" s="86">
        <v>19905000</v>
      </c>
      <c r="J331" s="81">
        <f t="shared" si="8"/>
        <v>1</v>
      </c>
    </row>
    <row r="332" spans="1:10" ht="38.25">
      <c r="A332" s="83">
        <f t="shared" si="9"/>
        <v>320</v>
      </c>
      <c r="B332" s="84" t="s">
        <v>630</v>
      </c>
      <c r="C332" s="85" t="s">
        <v>102</v>
      </c>
      <c r="D332" s="85" t="s">
        <v>100</v>
      </c>
      <c r="E332" s="85" t="s">
        <v>631</v>
      </c>
      <c r="F332" s="85" t="s">
        <v>83</v>
      </c>
      <c r="G332" s="86">
        <v>19905000</v>
      </c>
      <c r="H332" s="86">
        <v>19905000</v>
      </c>
      <c r="I332" s="86">
        <v>19905000</v>
      </c>
      <c r="J332" s="81">
        <f t="shared" si="8"/>
        <v>1</v>
      </c>
    </row>
    <row r="333" spans="1:10" ht="25.5">
      <c r="A333" s="83">
        <f t="shared" si="9"/>
        <v>321</v>
      </c>
      <c r="B333" s="84" t="s">
        <v>632</v>
      </c>
      <c r="C333" s="85" t="s">
        <v>102</v>
      </c>
      <c r="D333" s="85" t="s">
        <v>100</v>
      </c>
      <c r="E333" s="85" t="s">
        <v>633</v>
      </c>
      <c r="F333" s="85" t="s">
        <v>83</v>
      </c>
      <c r="G333" s="86">
        <v>19905000</v>
      </c>
      <c r="H333" s="86">
        <v>19905000</v>
      </c>
      <c r="I333" s="86">
        <v>19905000</v>
      </c>
      <c r="J333" s="81">
        <f t="shared" si="8"/>
        <v>1</v>
      </c>
    </row>
    <row r="334" spans="1:10" ht="25.5">
      <c r="A334" s="83">
        <f t="shared" si="9"/>
        <v>322</v>
      </c>
      <c r="B334" s="84" t="s">
        <v>634</v>
      </c>
      <c r="C334" s="85" t="s">
        <v>102</v>
      </c>
      <c r="D334" s="85" t="s">
        <v>100</v>
      </c>
      <c r="E334" s="85" t="s">
        <v>635</v>
      </c>
      <c r="F334" s="85" t="s">
        <v>83</v>
      </c>
      <c r="G334" s="86">
        <v>15185000</v>
      </c>
      <c r="H334" s="86">
        <v>15185000</v>
      </c>
      <c r="I334" s="86">
        <v>15185000</v>
      </c>
      <c r="J334" s="81">
        <f aca="true" t="shared" si="10" ref="J334:J397">I334/H334</f>
        <v>1</v>
      </c>
    </row>
    <row r="335" spans="1:10" ht="12.75">
      <c r="A335" s="83">
        <f aca="true" t="shared" si="11" ref="A335:A398">A334+1</f>
        <v>323</v>
      </c>
      <c r="B335" s="84" t="s">
        <v>636</v>
      </c>
      <c r="C335" s="85" t="s">
        <v>102</v>
      </c>
      <c r="D335" s="85" t="s">
        <v>100</v>
      </c>
      <c r="E335" s="85" t="s">
        <v>635</v>
      </c>
      <c r="F335" s="85" t="s">
        <v>178</v>
      </c>
      <c r="G335" s="86">
        <v>15185000</v>
      </c>
      <c r="H335" s="86">
        <v>15185000</v>
      </c>
      <c r="I335" s="86">
        <v>15185000</v>
      </c>
      <c r="J335" s="81">
        <f t="shared" si="10"/>
        <v>1</v>
      </c>
    </row>
    <row r="336" spans="1:10" ht="38.25">
      <c r="A336" s="83">
        <f t="shared" si="11"/>
        <v>324</v>
      </c>
      <c r="B336" s="84" t="s">
        <v>637</v>
      </c>
      <c r="C336" s="85" t="s">
        <v>102</v>
      </c>
      <c r="D336" s="85" t="s">
        <v>100</v>
      </c>
      <c r="E336" s="85" t="s">
        <v>638</v>
      </c>
      <c r="F336" s="85" t="s">
        <v>83</v>
      </c>
      <c r="G336" s="86">
        <v>4720000</v>
      </c>
      <c r="H336" s="86">
        <v>4720000</v>
      </c>
      <c r="I336" s="86">
        <v>4720000</v>
      </c>
      <c r="J336" s="81">
        <f t="shared" si="10"/>
        <v>1</v>
      </c>
    </row>
    <row r="337" spans="1:10" ht="12.75">
      <c r="A337" s="83">
        <f t="shared" si="11"/>
        <v>325</v>
      </c>
      <c r="B337" s="84" t="s">
        <v>636</v>
      </c>
      <c r="C337" s="85" t="s">
        <v>102</v>
      </c>
      <c r="D337" s="85" t="s">
        <v>100</v>
      </c>
      <c r="E337" s="85" t="s">
        <v>638</v>
      </c>
      <c r="F337" s="85" t="s">
        <v>178</v>
      </c>
      <c r="G337" s="86">
        <v>4720000</v>
      </c>
      <c r="H337" s="86">
        <v>4720000</v>
      </c>
      <c r="I337" s="86">
        <v>4720000</v>
      </c>
      <c r="J337" s="81">
        <f t="shared" si="10"/>
        <v>1</v>
      </c>
    </row>
    <row r="338" spans="1:10" ht="12.75">
      <c r="A338" s="83">
        <f t="shared" si="11"/>
        <v>326</v>
      </c>
      <c r="B338" s="84" t="s">
        <v>639</v>
      </c>
      <c r="C338" s="85" t="s">
        <v>102</v>
      </c>
      <c r="D338" s="85" t="s">
        <v>101</v>
      </c>
      <c r="E338" s="85" t="s">
        <v>339</v>
      </c>
      <c r="F338" s="85" t="s">
        <v>83</v>
      </c>
      <c r="G338" s="86">
        <v>112416600</v>
      </c>
      <c r="H338" s="86">
        <v>112416600</v>
      </c>
      <c r="I338" s="86">
        <v>112307132.55</v>
      </c>
      <c r="J338" s="81">
        <f t="shared" si="10"/>
        <v>0.9990262341148904</v>
      </c>
    </row>
    <row r="339" spans="1:10" ht="38.25">
      <c r="A339" s="83">
        <f t="shared" si="11"/>
        <v>327</v>
      </c>
      <c r="B339" s="84" t="s">
        <v>425</v>
      </c>
      <c r="C339" s="85" t="s">
        <v>102</v>
      </c>
      <c r="D339" s="85" t="s">
        <v>101</v>
      </c>
      <c r="E339" s="85" t="s">
        <v>426</v>
      </c>
      <c r="F339" s="85" t="s">
        <v>83</v>
      </c>
      <c r="G339" s="86">
        <v>1063500</v>
      </c>
      <c r="H339" s="86">
        <v>1063500</v>
      </c>
      <c r="I339" s="86">
        <v>954032.55</v>
      </c>
      <c r="J339" s="81">
        <f t="shared" si="10"/>
        <v>0.8970686882933709</v>
      </c>
    </row>
    <row r="340" spans="1:10" ht="38.25">
      <c r="A340" s="83">
        <f t="shared" si="11"/>
        <v>328</v>
      </c>
      <c r="B340" s="84" t="s">
        <v>427</v>
      </c>
      <c r="C340" s="85" t="s">
        <v>102</v>
      </c>
      <c r="D340" s="85" t="s">
        <v>101</v>
      </c>
      <c r="E340" s="85" t="s">
        <v>428</v>
      </c>
      <c r="F340" s="85" t="s">
        <v>83</v>
      </c>
      <c r="G340" s="86">
        <v>1063500</v>
      </c>
      <c r="H340" s="86">
        <v>1063500</v>
      </c>
      <c r="I340" s="86">
        <v>954032.55</v>
      </c>
      <c r="J340" s="81">
        <f t="shared" si="10"/>
        <v>0.8970686882933709</v>
      </c>
    </row>
    <row r="341" spans="1:10" ht="63.75">
      <c r="A341" s="83">
        <f t="shared" si="11"/>
        <v>329</v>
      </c>
      <c r="B341" s="84" t="s">
        <v>429</v>
      </c>
      <c r="C341" s="85" t="s">
        <v>102</v>
      </c>
      <c r="D341" s="85" t="s">
        <v>101</v>
      </c>
      <c r="E341" s="85" t="s">
        <v>430</v>
      </c>
      <c r="F341" s="85" t="s">
        <v>83</v>
      </c>
      <c r="G341" s="86">
        <v>500</v>
      </c>
      <c r="H341" s="86">
        <v>500</v>
      </c>
      <c r="I341" s="86">
        <v>500</v>
      </c>
      <c r="J341" s="81">
        <f t="shared" si="10"/>
        <v>1</v>
      </c>
    </row>
    <row r="342" spans="1:10" ht="12.75">
      <c r="A342" s="83">
        <f t="shared" si="11"/>
        <v>330</v>
      </c>
      <c r="B342" s="84" t="s">
        <v>422</v>
      </c>
      <c r="C342" s="85" t="s">
        <v>102</v>
      </c>
      <c r="D342" s="85" t="s">
        <v>101</v>
      </c>
      <c r="E342" s="85" t="s">
        <v>430</v>
      </c>
      <c r="F342" s="85" t="s">
        <v>173</v>
      </c>
      <c r="G342" s="86">
        <v>500</v>
      </c>
      <c r="H342" s="86">
        <v>500</v>
      </c>
      <c r="I342" s="86">
        <v>500</v>
      </c>
      <c r="J342" s="81">
        <f t="shared" si="10"/>
        <v>1</v>
      </c>
    </row>
    <row r="343" spans="1:10" ht="51">
      <c r="A343" s="83">
        <f t="shared" si="11"/>
        <v>331</v>
      </c>
      <c r="B343" s="84" t="s">
        <v>640</v>
      </c>
      <c r="C343" s="85" t="s">
        <v>102</v>
      </c>
      <c r="D343" s="85" t="s">
        <v>101</v>
      </c>
      <c r="E343" s="85" t="s">
        <v>641</v>
      </c>
      <c r="F343" s="85" t="s">
        <v>83</v>
      </c>
      <c r="G343" s="86">
        <v>1063000</v>
      </c>
      <c r="H343" s="86">
        <v>1063000</v>
      </c>
      <c r="I343" s="86">
        <v>953532.55</v>
      </c>
      <c r="J343" s="81">
        <f t="shared" si="10"/>
        <v>0.8970202728127941</v>
      </c>
    </row>
    <row r="344" spans="1:10" ht="12.75">
      <c r="A344" s="83">
        <f t="shared" si="11"/>
        <v>332</v>
      </c>
      <c r="B344" s="84" t="s">
        <v>422</v>
      </c>
      <c r="C344" s="85" t="s">
        <v>102</v>
      </c>
      <c r="D344" s="85" t="s">
        <v>101</v>
      </c>
      <c r="E344" s="85" t="s">
        <v>641</v>
      </c>
      <c r="F344" s="85" t="s">
        <v>173</v>
      </c>
      <c r="G344" s="86">
        <v>1063000</v>
      </c>
      <c r="H344" s="86">
        <v>1063000</v>
      </c>
      <c r="I344" s="86">
        <v>953532.55</v>
      </c>
      <c r="J344" s="81">
        <f t="shared" si="10"/>
        <v>0.8970202728127941</v>
      </c>
    </row>
    <row r="345" spans="1:10" ht="38.25">
      <c r="A345" s="83">
        <f t="shared" si="11"/>
        <v>333</v>
      </c>
      <c r="B345" s="84" t="s">
        <v>630</v>
      </c>
      <c r="C345" s="85" t="s">
        <v>102</v>
      </c>
      <c r="D345" s="85" t="s">
        <v>101</v>
      </c>
      <c r="E345" s="85" t="s">
        <v>631</v>
      </c>
      <c r="F345" s="85" t="s">
        <v>83</v>
      </c>
      <c r="G345" s="86">
        <v>111337300</v>
      </c>
      <c r="H345" s="86">
        <v>111337300</v>
      </c>
      <c r="I345" s="86">
        <v>111337300</v>
      </c>
      <c r="J345" s="81">
        <f t="shared" si="10"/>
        <v>1</v>
      </c>
    </row>
    <row r="346" spans="1:10" ht="25.5">
      <c r="A346" s="83">
        <f t="shared" si="11"/>
        <v>334</v>
      </c>
      <c r="B346" s="84" t="s">
        <v>632</v>
      </c>
      <c r="C346" s="85" t="s">
        <v>102</v>
      </c>
      <c r="D346" s="85" t="s">
        <v>101</v>
      </c>
      <c r="E346" s="85" t="s">
        <v>633</v>
      </c>
      <c r="F346" s="85" t="s">
        <v>83</v>
      </c>
      <c r="G346" s="86">
        <v>111337300</v>
      </c>
      <c r="H346" s="86">
        <v>111337300</v>
      </c>
      <c r="I346" s="86">
        <v>111337300</v>
      </c>
      <c r="J346" s="81">
        <f t="shared" si="10"/>
        <v>1</v>
      </c>
    </row>
    <row r="347" spans="1:10" ht="25.5">
      <c r="A347" s="83">
        <f t="shared" si="11"/>
        <v>335</v>
      </c>
      <c r="B347" s="84" t="s">
        <v>642</v>
      </c>
      <c r="C347" s="85" t="s">
        <v>102</v>
      </c>
      <c r="D347" s="85" t="s">
        <v>101</v>
      </c>
      <c r="E347" s="85" t="s">
        <v>643</v>
      </c>
      <c r="F347" s="85" t="s">
        <v>83</v>
      </c>
      <c r="G347" s="86">
        <v>111337300</v>
      </c>
      <c r="H347" s="86">
        <v>111337300</v>
      </c>
      <c r="I347" s="86">
        <v>111337300</v>
      </c>
      <c r="J347" s="81">
        <f t="shared" si="10"/>
        <v>1</v>
      </c>
    </row>
    <row r="348" spans="1:10" ht="12.75">
      <c r="A348" s="83">
        <f t="shared" si="11"/>
        <v>336</v>
      </c>
      <c r="B348" s="84" t="s">
        <v>422</v>
      </c>
      <c r="C348" s="85" t="s">
        <v>102</v>
      </c>
      <c r="D348" s="85" t="s">
        <v>101</v>
      </c>
      <c r="E348" s="85" t="s">
        <v>643</v>
      </c>
      <c r="F348" s="85" t="s">
        <v>173</v>
      </c>
      <c r="G348" s="86">
        <v>111337300</v>
      </c>
      <c r="H348" s="86">
        <v>111337300</v>
      </c>
      <c r="I348" s="86">
        <v>111337300</v>
      </c>
      <c r="J348" s="81">
        <f t="shared" si="10"/>
        <v>1</v>
      </c>
    </row>
    <row r="349" spans="1:10" ht="12.75">
      <c r="A349" s="83">
        <f t="shared" si="11"/>
        <v>337</v>
      </c>
      <c r="B349" s="84" t="s">
        <v>342</v>
      </c>
      <c r="C349" s="85" t="s">
        <v>102</v>
      </c>
      <c r="D349" s="85" t="s">
        <v>101</v>
      </c>
      <c r="E349" s="85" t="s">
        <v>343</v>
      </c>
      <c r="F349" s="85" t="s">
        <v>83</v>
      </c>
      <c r="G349" s="86">
        <v>15800</v>
      </c>
      <c r="H349" s="86">
        <v>15800</v>
      </c>
      <c r="I349" s="86">
        <v>15800</v>
      </c>
      <c r="J349" s="81">
        <f t="shared" si="10"/>
        <v>1</v>
      </c>
    </row>
    <row r="350" spans="1:10" ht="89.25">
      <c r="A350" s="83">
        <f t="shared" si="11"/>
        <v>338</v>
      </c>
      <c r="B350" s="84" t="s">
        <v>644</v>
      </c>
      <c r="C350" s="85" t="s">
        <v>102</v>
      </c>
      <c r="D350" s="85" t="s">
        <v>101</v>
      </c>
      <c r="E350" s="85" t="s">
        <v>645</v>
      </c>
      <c r="F350" s="85" t="s">
        <v>83</v>
      </c>
      <c r="G350" s="86">
        <v>15800</v>
      </c>
      <c r="H350" s="86">
        <v>15800</v>
      </c>
      <c r="I350" s="86">
        <v>15800</v>
      </c>
      <c r="J350" s="81">
        <f t="shared" si="10"/>
        <v>1</v>
      </c>
    </row>
    <row r="351" spans="1:10" ht="12.75">
      <c r="A351" s="83">
        <f t="shared" si="11"/>
        <v>339</v>
      </c>
      <c r="B351" s="84" t="s">
        <v>422</v>
      </c>
      <c r="C351" s="85" t="s">
        <v>102</v>
      </c>
      <c r="D351" s="85" t="s">
        <v>101</v>
      </c>
      <c r="E351" s="85" t="s">
        <v>645</v>
      </c>
      <c r="F351" s="85" t="s">
        <v>173</v>
      </c>
      <c r="G351" s="86">
        <v>15800</v>
      </c>
      <c r="H351" s="86">
        <v>15800</v>
      </c>
      <c r="I351" s="86">
        <v>15800</v>
      </c>
      <c r="J351" s="81">
        <f t="shared" si="10"/>
        <v>1</v>
      </c>
    </row>
    <row r="352" spans="1:13" s="92" customFormat="1" ht="25.5">
      <c r="A352" s="88">
        <f t="shared" si="11"/>
        <v>340</v>
      </c>
      <c r="B352" s="89" t="s">
        <v>646</v>
      </c>
      <c r="C352" s="90" t="s">
        <v>132</v>
      </c>
      <c r="D352" s="90" t="s">
        <v>82</v>
      </c>
      <c r="E352" s="90" t="s">
        <v>339</v>
      </c>
      <c r="F352" s="90" t="s">
        <v>83</v>
      </c>
      <c r="G352" s="91">
        <v>659832441.6</v>
      </c>
      <c r="H352" s="91">
        <v>659832441.6</v>
      </c>
      <c r="I352" s="91">
        <v>623891693.04</v>
      </c>
      <c r="J352" s="82">
        <f t="shared" si="10"/>
        <v>0.9455304918429763</v>
      </c>
      <c r="K352" s="6"/>
      <c r="L352" s="6"/>
      <c r="M352" s="6"/>
    </row>
    <row r="353" spans="1:10" ht="12.75">
      <c r="A353" s="83">
        <f t="shared" si="11"/>
        <v>341</v>
      </c>
      <c r="B353" s="84" t="s">
        <v>647</v>
      </c>
      <c r="C353" s="85" t="s">
        <v>132</v>
      </c>
      <c r="D353" s="85" t="s">
        <v>62</v>
      </c>
      <c r="E353" s="85" t="s">
        <v>339</v>
      </c>
      <c r="F353" s="85" t="s">
        <v>83</v>
      </c>
      <c r="G353" s="86">
        <v>659832441.6</v>
      </c>
      <c r="H353" s="86">
        <v>659832441.6</v>
      </c>
      <c r="I353" s="86">
        <v>623891693.04</v>
      </c>
      <c r="J353" s="81">
        <f t="shared" si="10"/>
        <v>0.9455304918429763</v>
      </c>
    </row>
    <row r="354" spans="1:10" ht="12.75">
      <c r="A354" s="83">
        <f t="shared" si="11"/>
        <v>342</v>
      </c>
      <c r="B354" s="84" t="s">
        <v>648</v>
      </c>
      <c r="C354" s="85" t="s">
        <v>132</v>
      </c>
      <c r="D354" s="85" t="s">
        <v>138</v>
      </c>
      <c r="E354" s="85" t="s">
        <v>339</v>
      </c>
      <c r="F354" s="85" t="s">
        <v>83</v>
      </c>
      <c r="G354" s="86">
        <v>290162650.68</v>
      </c>
      <c r="H354" s="86">
        <v>290162650.68</v>
      </c>
      <c r="I354" s="86">
        <v>271745595.75</v>
      </c>
      <c r="J354" s="81">
        <f t="shared" si="10"/>
        <v>0.9365285129328692</v>
      </c>
    </row>
    <row r="355" spans="1:10" ht="38.25">
      <c r="A355" s="83">
        <f t="shared" si="11"/>
        <v>343</v>
      </c>
      <c r="B355" s="84" t="s">
        <v>649</v>
      </c>
      <c r="C355" s="85" t="s">
        <v>132</v>
      </c>
      <c r="D355" s="85" t="s">
        <v>138</v>
      </c>
      <c r="E355" s="85" t="s">
        <v>650</v>
      </c>
      <c r="F355" s="85" t="s">
        <v>83</v>
      </c>
      <c r="G355" s="86">
        <v>290162650.68</v>
      </c>
      <c r="H355" s="86">
        <v>290162650.68</v>
      </c>
      <c r="I355" s="86">
        <v>271745595.75</v>
      </c>
      <c r="J355" s="81">
        <f t="shared" si="10"/>
        <v>0.9365285129328692</v>
      </c>
    </row>
    <row r="356" spans="1:10" ht="38.25">
      <c r="A356" s="83">
        <f t="shared" si="11"/>
        <v>344</v>
      </c>
      <c r="B356" s="84" t="s">
        <v>651</v>
      </c>
      <c r="C356" s="85" t="s">
        <v>132</v>
      </c>
      <c r="D356" s="85" t="s">
        <v>138</v>
      </c>
      <c r="E356" s="85" t="s">
        <v>652</v>
      </c>
      <c r="F356" s="85" t="s">
        <v>83</v>
      </c>
      <c r="G356" s="86">
        <v>290162650.68</v>
      </c>
      <c r="H356" s="86">
        <v>290162650.68</v>
      </c>
      <c r="I356" s="86">
        <v>271745595.75</v>
      </c>
      <c r="J356" s="81">
        <f t="shared" si="10"/>
        <v>0.9365285129328692</v>
      </c>
    </row>
    <row r="357" spans="1:10" ht="63.75">
      <c r="A357" s="83">
        <f t="shared" si="11"/>
        <v>345</v>
      </c>
      <c r="B357" s="84" t="s">
        <v>653</v>
      </c>
      <c r="C357" s="85" t="s">
        <v>132</v>
      </c>
      <c r="D357" s="85" t="s">
        <v>138</v>
      </c>
      <c r="E357" s="85" t="s">
        <v>654</v>
      </c>
      <c r="F357" s="85" t="s">
        <v>83</v>
      </c>
      <c r="G357" s="86">
        <v>60803786.66</v>
      </c>
      <c r="H357" s="86">
        <v>60803786.66</v>
      </c>
      <c r="I357" s="86">
        <v>59928759.37</v>
      </c>
      <c r="J357" s="81">
        <f t="shared" si="10"/>
        <v>0.9856090000628919</v>
      </c>
    </row>
    <row r="358" spans="1:10" ht="12.75">
      <c r="A358" s="83">
        <f t="shared" si="11"/>
        <v>346</v>
      </c>
      <c r="B358" s="84" t="s">
        <v>392</v>
      </c>
      <c r="C358" s="85" t="s">
        <v>132</v>
      </c>
      <c r="D358" s="85" t="s">
        <v>138</v>
      </c>
      <c r="E358" s="85" t="s">
        <v>654</v>
      </c>
      <c r="F358" s="85" t="s">
        <v>169</v>
      </c>
      <c r="G358" s="86">
        <v>60803786.66</v>
      </c>
      <c r="H358" s="86">
        <v>60803786.66</v>
      </c>
      <c r="I358" s="86">
        <v>59928759.37</v>
      </c>
      <c r="J358" s="81">
        <f t="shared" si="10"/>
        <v>0.9856090000628919</v>
      </c>
    </row>
    <row r="359" spans="1:10" ht="102">
      <c r="A359" s="83">
        <f t="shared" si="11"/>
        <v>347</v>
      </c>
      <c r="B359" s="84" t="s">
        <v>655</v>
      </c>
      <c r="C359" s="85" t="s">
        <v>132</v>
      </c>
      <c r="D359" s="85" t="s">
        <v>138</v>
      </c>
      <c r="E359" s="85" t="s">
        <v>656</v>
      </c>
      <c r="F359" s="85" t="s">
        <v>83</v>
      </c>
      <c r="G359" s="86">
        <v>21948646.31</v>
      </c>
      <c r="H359" s="86">
        <v>21948646.31</v>
      </c>
      <c r="I359" s="86">
        <v>21896948.83</v>
      </c>
      <c r="J359" s="81">
        <f t="shared" si="10"/>
        <v>0.9976446164711102</v>
      </c>
    </row>
    <row r="360" spans="1:10" ht="25.5">
      <c r="A360" s="83">
        <f t="shared" si="11"/>
        <v>348</v>
      </c>
      <c r="B360" s="84" t="s">
        <v>350</v>
      </c>
      <c r="C360" s="85" t="s">
        <v>132</v>
      </c>
      <c r="D360" s="85" t="s">
        <v>138</v>
      </c>
      <c r="E360" s="85" t="s">
        <v>656</v>
      </c>
      <c r="F360" s="85" t="s">
        <v>165</v>
      </c>
      <c r="G360" s="86">
        <v>21948646.31</v>
      </c>
      <c r="H360" s="86">
        <v>21948646.31</v>
      </c>
      <c r="I360" s="86">
        <v>21896948.83</v>
      </c>
      <c r="J360" s="81">
        <f t="shared" si="10"/>
        <v>0.9976446164711102</v>
      </c>
    </row>
    <row r="361" spans="1:10" ht="38.25">
      <c r="A361" s="83">
        <f t="shared" si="11"/>
        <v>349</v>
      </c>
      <c r="B361" s="84" t="s">
        <v>657</v>
      </c>
      <c r="C361" s="85" t="s">
        <v>132</v>
      </c>
      <c r="D361" s="85" t="s">
        <v>138</v>
      </c>
      <c r="E361" s="85" t="s">
        <v>658</v>
      </c>
      <c r="F361" s="85" t="s">
        <v>83</v>
      </c>
      <c r="G361" s="86">
        <v>46673278.33</v>
      </c>
      <c r="H361" s="86">
        <v>46673278.33</v>
      </c>
      <c r="I361" s="86">
        <v>35408473.98</v>
      </c>
      <c r="J361" s="81">
        <f t="shared" si="10"/>
        <v>0.758645530096407</v>
      </c>
    </row>
    <row r="362" spans="1:10" ht="12.75">
      <c r="A362" s="83">
        <f t="shared" si="11"/>
        <v>350</v>
      </c>
      <c r="B362" s="84" t="s">
        <v>392</v>
      </c>
      <c r="C362" s="85" t="s">
        <v>132</v>
      </c>
      <c r="D362" s="85" t="s">
        <v>138</v>
      </c>
      <c r="E362" s="85" t="s">
        <v>658</v>
      </c>
      <c r="F362" s="85" t="s">
        <v>169</v>
      </c>
      <c r="G362" s="86">
        <v>87158.4</v>
      </c>
      <c r="H362" s="86">
        <v>87158.4</v>
      </c>
      <c r="I362" s="86">
        <v>84913.4</v>
      </c>
      <c r="J362" s="81">
        <f t="shared" si="10"/>
        <v>0.9742422990784595</v>
      </c>
    </row>
    <row r="363" spans="1:10" ht="25.5">
      <c r="A363" s="83">
        <f t="shared" si="11"/>
        <v>351</v>
      </c>
      <c r="B363" s="84" t="s">
        <v>350</v>
      </c>
      <c r="C363" s="85" t="s">
        <v>132</v>
      </c>
      <c r="D363" s="85" t="s">
        <v>138</v>
      </c>
      <c r="E363" s="85" t="s">
        <v>658</v>
      </c>
      <c r="F363" s="85" t="s">
        <v>165</v>
      </c>
      <c r="G363" s="86">
        <v>39607312.31</v>
      </c>
      <c r="H363" s="86">
        <v>39607312.31</v>
      </c>
      <c r="I363" s="86">
        <v>28876264.98</v>
      </c>
      <c r="J363" s="81">
        <f t="shared" si="10"/>
        <v>0.7290639858112604</v>
      </c>
    </row>
    <row r="364" spans="1:10" ht="12.75">
      <c r="A364" s="83">
        <f t="shared" si="11"/>
        <v>352</v>
      </c>
      <c r="B364" s="84" t="s">
        <v>351</v>
      </c>
      <c r="C364" s="85" t="s">
        <v>132</v>
      </c>
      <c r="D364" s="85" t="s">
        <v>138</v>
      </c>
      <c r="E364" s="85" t="s">
        <v>658</v>
      </c>
      <c r="F364" s="85" t="s">
        <v>167</v>
      </c>
      <c r="G364" s="86">
        <v>6978807.62</v>
      </c>
      <c r="H364" s="86">
        <v>6978807.62</v>
      </c>
      <c r="I364" s="86">
        <v>6447295.6</v>
      </c>
      <c r="J364" s="81">
        <f t="shared" si="10"/>
        <v>0.9238391357175711</v>
      </c>
    </row>
    <row r="365" spans="1:10" ht="38.25">
      <c r="A365" s="83">
        <f t="shared" si="11"/>
        <v>353</v>
      </c>
      <c r="B365" s="84" t="s">
        <v>659</v>
      </c>
      <c r="C365" s="85" t="s">
        <v>132</v>
      </c>
      <c r="D365" s="85" t="s">
        <v>138</v>
      </c>
      <c r="E365" s="85" t="s">
        <v>660</v>
      </c>
      <c r="F365" s="85" t="s">
        <v>83</v>
      </c>
      <c r="G365" s="86">
        <v>26867164.7</v>
      </c>
      <c r="H365" s="86">
        <v>26867164.7</v>
      </c>
      <c r="I365" s="86">
        <v>23954612.45</v>
      </c>
      <c r="J365" s="81">
        <f t="shared" si="10"/>
        <v>0.891594357554223</v>
      </c>
    </row>
    <row r="366" spans="1:10" ht="25.5">
      <c r="A366" s="83">
        <f t="shared" si="11"/>
        <v>354</v>
      </c>
      <c r="B366" s="84" t="s">
        <v>350</v>
      </c>
      <c r="C366" s="85" t="s">
        <v>132</v>
      </c>
      <c r="D366" s="85" t="s">
        <v>138</v>
      </c>
      <c r="E366" s="85" t="s">
        <v>660</v>
      </c>
      <c r="F366" s="85" t="s">
        <v>165</v>
      </c>
      <c r="G366" s="86">
        <v>26867164.7</v>
      </c>
      <c r="H366" s="86">
        <v>26867164.7</v>
      </c>
      <c r="I366" s="86">
        <v>23954612.45</v>
      </c>
      <c r="J366" s="81">
        <f t="shared" si="10"/>
        <v>0.891594357554223</v>
      </c>
    </row>
    <row r="367" spans="1:10" ht="63.75">
      <c r="A367" s="83">
        <f t="shared" si="11"/>
        <v>355</v>
      </c>
      <c r="B367" s="84" t="s">
        <v>661</v>
      </c>
      <c r="C367" s="85" t="s">
        <v>132</v>
      </c>
      <c r="D367" s="85" t="s">
        <v>138</v>
      </c>
      <c r="E367" s="85" t="s">
        <v>662</v>
      </c>
      <c r="F367" s="85" t="s">
        <v>83</v>
      </c>
      <c r="G367" s="86">
        <v>10456181.68</v>
      </c>
      <c r="H367" s="86">
        <v>10456181.68</v>
      </c>
      <c r="I367" s="86">
        <v>8121188.66</v>
      </c>
      <c r="J367" s="81">
        <f t="shared" si="10"/>
        <v>0.7766877918288047</v>
      </c>
    </row>
    <row r="368" spans="1:10" ht="25.5">
      <c r="A368" s="83">
        <f t="shared" si="11"/>
        <v>356</v>
      </c>
      <c r="B368" s="84" t="s">
        <v>350</v>
      </c>
      <c r="C368" s="85" t="s">
        <v>132</v>
      </c>
      <c r="D368" s="85" t="s">
        <v>138</v>
      </c>
      <c r="E368" s="85" t="s">
        <v>662</v>
      </c>
      <c r="F368" s="85" t="s">
        <v>165</v>
      </c>
      <c r="G368" s="86">
        <v>10456181.68</v>
      </c>
      <c r="H368" s="86">
        <v>10456181.68</v>
      </c>
      <c r="I368" s="86">
        <v>8121188.66</v>
      </c>
      <c r="J368" s="81">
        <f t="shared" si="10"/>
        <v>0.7766877918288047</v>
      </c>
    </row>
    <row r="369" spans="1:10" ht="38.25">
      <c r="A369" s="83">
        <f t="shared" si="11"/>
        <v>357</v>
      </c>
      <c r="B369" s="84" t="s">
        <v>663</v>
      </c>
      <c r="C369" s="85" t="s">
        <v>132</v>
      </c>
      <c r="D369" s="85" t="s">
        <v>138</v>
      </c>
      <c r="E369" s="85" t="s">
        <v>664</v>
      </c>
      <c r="F369" s="85" t="s">
        <v>83</v>
      </c>
      <c r="G369" s="86">
        <v>7580213</v>
      </c>
      <c r="H369" s="86">
        <v>7580213</v>
      </c>
      <c r="I369" s="86">
        <v>7356747.46</v>
      </c>
      <c r="J369" s="81">
        <f t="shared" si="10"/>
        <v>0.9705198864464627</v>
      </c>
    </row>
    <row r="370" spans="1:10" ht="25.5">
      <c r="A370" s="83">
        <f t="shared" si="11"/>
        <v>358</v>
      </c>
      <c r="B370" s="84" t="s">
        <v>350</v>
      </c>
      <c r="C370" s="85" t="s">
        <v>132</v>
      </c>
      <c r="D370" s="85" t="s">
        <v>138</v>
      </c>
      <c r="E370" s="85" t="s">
        <v>664</v>
      </c>
      <c r="F370" s="85" t="s">
        <v>165</v>
      </c>
      <c r="G370" s="86">
        <v>7580213</v>
      </c>
      <c r="H370" s="86">
        <v>7580213</v>
      </c>
      <c r="I370" s="86">
        <v>7356747.46</v>
      </c>
      <c r="J370" s="81">
        <f t="shared" si="10"/>
        <v>0.9705198864464627</v>
      </c>
    </row>
    <row r="371" spans="1:10" ht="89.25">
      <c r="A371" s="83">
        <f t="shared" si="11"/>
        <v>359</v>
      </c>
      <c r="B371" s="84" t="s">
        <v>665</v>
      </c>
      <c r="C371" s="85" t="s">
        <v>132</v>
      </c>
      <c r="D371" s="85" t="s">
        <v>138</v>
      </c>
      <c r="E371" s="85" t="s">
        <v>666</v>
      </c>
      <c r="F371" s="85" t="s">
        <v>83</v>
      </c>
      <c r="G371" s="86">
        <v>608380</v>
      </c>
      <c r="H371" s="86">
        <v>608380</v>
      </c>
      <c r="I371" s="86">
        <v>540545.4</v>
      </c>
      <c r="J371" s="81">
        <f t="shared" si="10"/>
        <v>0.8884996219468096</v>
      </c>
    </row>
    <row r="372" spans="1:10" ht="25.5">
      <c r="A372" s="83">
        <f t="shared" si="11"/>
        <v>360</v>
      </c>
      <c r="B372" s="84" t="s">
        <v>350</v>
      </c>
      <c r="C372" s="85" t="s">
        <v>132</v>
      </c>
      <c r="D372" s="85" t="s">
        <v>138</v>
      </c>
      <c r="E372" s="85" t="s">
        <v>666</v>
      </c>
      <c r="F372" s="85" t="s">
        <v>165</v>
      </c>
      <c r="G372" s="86">
        <v>608380</v>
      </c>
      <c r="H372" s="86">
        <v>608380</v>
      </c>
      <c r="I372" s="86">
        <v>540545.4</v>
      </c>
      <c r="J372" s="81">
        <f t="shared" si="10"/>
        <v>0.8884996219468096</v>
      </c>
    </row>
    <row r="373" spans="1:10" ht="76.5">
      <c r="A373" s="83">
        <f t="shared" si="11"/>
        <v>361</v>
      </c>
      <c r="B373" s="84" t="s">
        <v>667</v>
      </c>
      <c r="C373" s="85" t="s">
        <v>132</v>
      </c>
      <c r="D373" s="85" t="s">
        <v>138</v>
      </c>
      <c r="E373" s="85" t="s">
        <v>668</v>
      </c>
      <c r="F373" s="85" t="s">
        <v>83</v>
      </c>
      <c r="G373" s="86">
        <v>113345000</v>
      </c>
      <c r="H373" s="86">
        <v>113345000</v>
      </c>
      <c r="I373" s="86">
        <v>112688871.84</v>
      </c>
      <c r="J373" s="81">
        <f t="shared" si="10"/>
        <v>0.9942112297851692</v>
      </c>
    </row>
    <row r="374" spans="1:10" ht="12.75">
      <c r="A374" s="83">
        <f t="shared" si="11"/>
        <v>362</v>
      </c>
      <c r="B374" s="84" t="s">
        <v>392</v>
      </c>
      <c r="C374" s="85" t="s">
        <v>132</v>
      </c>
      <c r="D374" s="85" t="s">
        <v>138</v>
      </c>
      <c r="E374" s="85" t="s">
        <v>668</v>
      </c>
      <c r="F374" s="85" t="s">
        <v>169</v>
      </c>
      <c r="G374" s="86">
        <v>113345000</v>
      </c>
      <c r="H374" s="86">
        <v>113345000</v>
      </c>
      <c r="I374" s="86">
        <v>112688871.84</v>
      </c>
      <c r="J374" s="81">
        <f t="shared" si="10"/>
        <v>0.9942112297851692</v>
      </c>
    </row>
    <row r="375" spans="1:10" ht="89.25">
      <c r="A375" s="83">
        <f t="shared" si="11"/>
        <v>363</v>
      </c>
      <c r="B375" s="84" t="s">
        <v>669</v>
      </c>
      <c r="C375" s="85" t="s">
        <v>132</v>
      </c>
      <c r="D375" s="85" t="s">
        <v>138</v>
      </c>
      <c r="E375" s="85" t="s">
        <v>670</v>
      </c>
      <c r="F375" s="85" t="s">
        <v>83</v>
      </c>
      <c r="G375" s="86">
        <v>1880000</v>
      </c>
      <c r="H375" s="86">
        <v>1880000</v>
      </c>
      <c r="I375" s="86">
        <v>1849447.76</v>
      </c>
      <c r="J375" s="81">
        <f t="shared" si="10"/>
        <v>0.9837488085106383</v>
      </c>
    </row>
    <row r="376" spans="1:10" ht="25.5">
      <c r="A376" s="83">
        <f t="shared" si="11"/>
        <v>364</v>
      </c>
      <c r="B376" s="84" t="s">
        <v>350</v>
      </c>
      <c r="C376" s="85" t="s">
        <v>132</v>
      </c>
      <c r="D376" s="85" t="s">
        <v>138</v>
      </c>
      <c r="E376" s="85" t="s">
        <v>670</v>
      </c>
      <c r="F376" s="85" t="s">
        <v>165</v>
      </c>
      <c r="G376" s="86">
        <v>1880000</v>
      </c>
      <c r="H376" s="86">
        <v>1880000</v>
      </c>
      <c r="I376" s="86">
        <v>1849447.76</v>
      </c>
      <c r="J376" s="81">
        <f t="shared" si="10"/>
        <v>0.9837488085106383</v>
      </c>
    </row>
    <row r="377" spans="1:10" ht="12.75">
      <c r="A377" s="83">
        <f t="shared" si="11"/>
        <v>365</v>
      </c>
      <c r="B377" s="84" t="s">
        <v>671</v>
      </c>
      <c r="C377" s="85" t="s">
        <v>132</v>
      </c>
      <c r="D377" s="85" t="s">
        <v>139</v>
      </c>
      <c r="E377" s="85" t="s">
        <v>339</v>
      </c>
      <c r="F377" s="85" t="s">
        <v>83</v>
      </c>
      <c r="G377" s="86">
        <v>340441357.92</v>
      </c>
      <c r="H377" s="86">
        <v>340441357.92</v>
      </c>
      <c r="I377" s="86">
        <v>325617316.93</v>
      </c>
      <c r="J377" s="81">
        <f t="shared" si="10"/>
        <v>0.9564564038853249</v>
      </c>
    </row>
    <row r="378" spans="1:10" ht="38.25">
      <c r="A378" s="83">
        <f t="shared" si="11"/>
        <v>366</v>
      </c>
      <c r="B378" s="84" t="s">
        <v>649</v>
      </c>
      <c r="C378" s="85" t="s">
        <v>132</v>
      </c>
      <c r="D378" s="85" t="s">
        <v>139</v>
      </c>
      <c r="E378" s="85" t="s">
        <v>650</v>
      </c>
      <c r="F378" s="85" t="s">
        <v>83</v>
      </c>
      <c r="G378" s="86">
        <v>340441357.92</v>
      </c>
      <c r="H378" s="86">
        <v>340441357.92</v>
      </c>
      <c r="I378" s="86">
        <v>325617316.93</v>
      </c>
      <c r="J378" s="81">
        <f t="shared" si="10"/>
        <v>0.9564564038853249</v>
      </c>
    </row>
    <row r="379" spans="1:10" ht="38.25">
      <c r="A379" s="83">
        <f t="shared" si="11"/>
        <v>367</v>
      </c>
      <c r="B379" s="84" t="s">
        <v>672</v>
      </c>
      <c r="C379" s="85" t="s">
        <v>132</v>
      </c>
      <c r="D379" s="85" t="s">
        <v>139</v>
      </c>
      <c r="E379" s="85" t="s">
        <v>673</v>
      </c>
      <c r="F379" s="85" t="s">
        <v>83</v>
      </c>
      <c r="G379" s="86">
        <v>340441357.92</v>
      </c>
      <c r="H379" s="86">
        <v>340441357.92</v>
      </c>
      <c r="I379" s="86">
        <v>325617316.93</v>
      </c>
      <c r="J379" s="81">
        <f t="shared" si="10"/>
        <v>0.9564564038853249</v>
      </c>
    </row>
    <row r="380" spans="1:10" ht="63.75">
      <c r="A380" s="83">
        <f t="shared" si="11"/>
        <v>368</v>
      </c>
      <c r="B380" s="84" t="s">
        <v>674</v>
      </c>
      <c r="C380" s="85" t="s">
        <v>132</v>
      </c>
      <c r="D380" s="85" t="s">
        <v>139</v>
      </c>
      <c r="E380" s="85" t="s">
        <v>675</v>
      </c>
      <c r="F380" s="85" t="s">
        <v>83</v>
      </c>
      <c r="G380" s="86">
        <v>46790440.75</v>
      </c>
      <c r="H380" s="86">
        <v>46790440.75</v>
      </c>
      <c r="I380" s="86">
        <v>46291354.69</v>
      </c>
      <c r="J380" s="81">
        <f t="shared" si="10"/>
        <v>0.989333589254553</v>
      </c>
    </row>
    <row r="381" spans="1:10" ht="12.75">
      <c r="A381" s="83">
        <f t="shared" si="11"/>
        <v>369</v>
      </c>
      <c r="B381" s="84" t="s">
        <v>392</v>
      </c>
      <c r="C381" s="85" t="s">
        <v>132</v>
      </c>
      <c r="D381" s="85" t="s">
        <v>139</v>
      </c>
      <c r="E381" s="85" t="s">
        <v>675</v>
      </c>
      <c r="F381" s="85" t="s">
        <v>169</v>
      </c>
      <c r="G381" s="86">
        <v>46790440.75</v>
      </c>
      <c r="H381" s="86">
        <v>46790440.75</v>
      </c>
      <c r="I381" s="86">
        <v>46291354.69</v>
      </c>
      <c r="J381" s="81">
        <f t="shared" si="10"/>
        <v>0.989333589254553</v>
      </c>
    </row>
    <row r="382" spans="1:10" ht="102">
      <c r="A382" s="83">
        <f t="shared" si="11"/>
        <v>370</v>
      </c>
      <c r="B382" s="84" t="s">
        <v>676</v>
      </c>
      <c r="C382" s="85" t="s">
        <v>132</v>
      </c>
      <c r="D382" s="85" t="s">
        <v>139</v>
      </c>
      <c r="E382" s="85" t="s">
        <v>677</v>
      </c>
      <c r="F382" s="85" t="s">
        <v>83</v>
      </c>
      <c r="G382" s="86">
        <v>12704408.37</v>
      </c>
      <c r="H382" s="86">
        <v>12704408.37</v>
      </c>
      <c r="I382" s="86">
        <v>10677430.3</v>
      </c>
      <c r="J382" s="81">
        <f t="shared" si="10"/>
        <v>0.8404508095956302</v>
      </c>
    </row>
    <row r="383" spans="1:10" ht="25.5">
      <c r="A383" s="83">
        <f t="shared" si="11"/>
        <v>371</v>
      </c>
      <c r="B383" s="84" t="s">
        <v>350</v>
      </c>
      <c r="C383" s="85" t="s">
        <v>132</v>
      </c>
      <c r="D383" s="85" t="s">
        <v>139</v>
      </c>
      <c r="E383" s="85" t="s">
        <v>677</v>
      </c>
      <c r="F383" s="85" t="s">
        <v>165</v>
      </c>
      <c r="G383" s="86">
        <v>12704408.37</v>
      </c>
      <c r="H383" s="86">
        <v>12704408.37</v>
      </c>
      <c r="I383" s="86">
        <v>10677430.3</v>
      </c>
      <c r="J383" s="81">
        <f t="shared" si="10"/>
        <v>0.8404508095956302</v>
      </c>
    </row>
    <row r="384" spans="1:10" ht="38.25">
      <c r="A384" s="83">
        <f t="shared" si="11"/>
        <v>372</v>
      </c>
      <c r="B384" s="84" t="s">
        <v>678</v>
      </c>
      <c r="C384" s="85" t="s">
        <v>132</v>
      </c>
      <c r="D384" s="85" t="s">
        <v>139</v>
      </c>
      <c r="E384" s="85" t="s">
        <v>679</v>
      </c>
      <c r="F384" s="85" t="s">
        <v>83</v>
      </c>
      <c r="G384" s="86">
        <v>33668018.55</v>
      </c>
      <c r="H384" s="86">
        <v>33668018.55</v>
      </c>
      <c r="I384" s="86">
        <v>31143068.84</v>
      </c>
      <c r="J384" s="81">
        <f t="shared" si="10"/>
        <v>0.9250045052027572</v>
      </c>
    </row>
    <row r="385" spans="1:10" ht="12.75">
      <c r="A385" s="83">
        <f t="shared" si="11"/>
        <v>373</v>
      </c>
      <c r="B385" s="84" t="s">
        <v>392</v>
      </c>
      <c r="C385" s="85" t="s">
        <v>132</v>
      </c>
      <c r="D385" s="85" t="s">
        <v>139</v>
      </c>
      <c r="E385" s="85" t="s">
        <v>679</v>
      </c>
      <c r="F385" s="85" t="s">
        <v>169</v>
      </c>
      <c r="G385" s="86">
        <v>106679.3</v>
      </c>
      <c r="H385" s="86">
        <v>106679.3</v>
      </c>
      <c r="I385" s="86">
        <v>106679.3</v>
      </c>
      <c r="J385" s="81">
        <f t="shared" si="10"/>
        <v>1</v>
      </c>
    </row>
    <row r="386" spans="1:10" ht="25.5">
      <c r="A386" s="83">
        <f t="shared" si="11"/>
        <v>374</v>
      </c>
      <c r="B386" s="84" t="s">
        <v>350</v>
      </c>
      <c r="C386" s="85" t="s">
        <v>132</v>
      </c>
      <c r="D386" s="85" t="s">
        <v>139</v>
      </c>
      <c r="E386" s="85" t="s">
        <v>679</v>
      </c>
      <c r="F386" s="85" t="s">
        <v>165</v>
      </c>
      <c r="G386" s="86">
        <v>30349832.64</v>
      </c>
      <c r="H386" s="86">
        <v>30349832.64</v>
      </c>
      <c r="I386" s="86">
        <v>28003081.42</v>
      </c>
      <c r="J386" s="81">
        <f t="shared" si="10"/>
        <v>0.9226766339097678</v>
      </c>
    </row>
    <row r="387" spans="1:10" ht="12.75">
      <c r="A387" s="83">
        <f t="shared" si="11"/>
        <v>375</v>
      </c>
      <c r="B387" s="84" t="s">
        <v>680</v>
      </c>
      <c r="C387" s="85" t="s">
        <v>132</v>
      </c>
      <c r="D387" s="85" t="s">
        <v>139</v>
      </c>
      <c r="E387" s="85" t="s">
        <v>679</v>
      </c>
      <c r="F387" s="85" t="s">
        <v>171</v>
      </c>
      <c r="G387" s="86">
        <v>49262.69</v>
      </c>
      <c r="H387" s="86">
        <v>49262.69</v>
      </c>
      <c r="I387" s="86">
        <v>49262.69</v>
      </c>
      <c r="J387" s="81">
        <f t="shared" si="10"/>
        <v>1</v>
      </c>
    </row>
    <row r="388" spans="1:10" ht="12.75">
      <c r="A388" s="83">
        <f t="shared" si="11"/>
        <v>376</v>
      </c>
      <c r="B388" s="84" t="s">
        <v>351</v>
      </c>
      <c r="C388" s="85" t="s">
        <v>132</v>
      </c>
      <c r="D388" s="85" t="s">
        <v>139</v>
      </c>
      <c r="E388" s="85" t="s">
        <v>679</v>
      </c>
      <c r="F388" s="85" t="s">
        <v>167</v>
      </c>
      <c r="G388" s="86">
        <v>3162243.92</v>
      </c>
      <c r="H388" s="86">
        <v>3162243.92</v>
      </c>
      <c r="I388" s="86">
        <v>2984045.43</v>
      </c>
      <c r="J388" s="81">
        <f t="shared" si="10"/>
        <v>0.9436480883486054</v>
      </c>
    </row>
    <row r="389" spans="1:10" ht="25.5">
      <c r="A389" s="83">
        <f t="shared" si="11"/>
        <v>377</v>
      </c>
      <c r="B389" s="84" t="s">
        <v>681</v>
      </c>
      <c r="C389" s="85" t="s">
        <v>132</v>
      </c>
      <c r="D389" s="85" t="s">
        <v>139</v>
      </c>
      <c r="E389" s="85" t="s">
        <v>682</v>
      </c>
      <c r="F389" s="85" t="s">
        <v>83</v>
      </c>
      <c r="G389" s="86">
        <v>1686340</v>
      </c>
      <c r="H389" s="86">
        <v>1686340</v>
      </c>
      <c r="I389" s="86">
        <v>1576681.37</v>
      </c>
      <c r="J389" s="81">
        <f t="shared" si="10"/>
        <v>0.934972407699515</v>
      </c>
    </row>
    <row r="390" spans="1:10" ht="25.5">
      <c r="A390" s="83">
        <f t="shared" si="11"/>
        <v>378</v>
      </c>
      <c r="B390" s="84" t="s">
        <v>350</v>
      </c>
      <c r="C390" s="85" t="s">
        <v>132</v>
      </c>
      <c r="D390" s="85" t="s">
        <v>139</v>
      </c>
      <c r="E390" s="85" t="s">
        <v>682</v>
      </c>
      <c r="F390" s="85" t="s">
        <v>165</v>
      </c>
      <c r="G390" s="86">
        <v>1686340</v>
      </c>
      <c r="H390" s="86">
        <v>1686340</v>
      </c>
      <c r="I390" s="86">
        <v>1576681.37</v>
      </c>
      <c r="J390" s="81">
        <f t="shared" si="10"/>
        <v>0.934972407699515</v>
      </c>
    </row>
    <row r="391" spans="1:10" ht="63.75">
      <c r="A391" s="83">
        <f t="shared" si="11"/>
        <v>379</v>
      </c>
      <c r="B391" s="84" t="s">
        <v>683</v>
      </c>
      <c r="C391" s="85" t="s">
        <v>132</v>
      </c>
      <c r="D391" s="85" t="s">
        <v>139</v>
      </c>
      <c r="E391" s="85" t="s">
        <v>684</v>
      </c>
      <c r="F391" s="85" t="s">
        <v>83</v>
      </c>
      <c r="G391" s="86">
        <v>4922611.69</v>
      </c>
      <c r="H391" s="86">
        <v>4922611.69</v>
      </c>
      <c r="I391" s="86">
        <v>4232592.28</v>
      </c>
      <c r="J391" s="81">
        <f t="shared" si="10"/>
        <v>0.8598265608880477</v>
      </c>
    </row>
    <row r="392" spans="1:10" ht="25.5">
      <c r="A392" s="83">
        <f t="shared" si="11"/>
        <v>380</v>
      </c>
      <c r="B392" s="84" t="s">
        <v>350</v>
      </c>
      <c r="C392" s="85" t="s">
        <v>132</v>
      </c>
      <c r="D392" s="85" t="s">
        <v>139</v>
      </c>
      <c r="E392" s="85" t="s">
        <v>684</v>
      </c>
      <c r="F392" s="85" t="s">
        <v>165</v>
      </c>
      <c r="G392" s="86">
        <v>4922611.69</v>
      </c>
      <c r="H392" s="86">
        <v>4922611.69</v>
      </c>
      <c r="I392" s="86">
        <v>4232592.28</v>
      </c>
      <c r="J392" s="81">
        <f t="shared" si="10"/>
        <v>0.8598265608880477</v>
      </c>
    </row>
    <row r="393" spans="1:10" ht="51">
      <c r="A393" s="83">
        <f t="shared" si="11"/>
        <v>381</v>
      </c>
      <c r="B393" s="84" t="s">
        <v>685</v>
      </c>
      <c r="C393" s="85" t="s">
        <v>132</v>
      </c>
      <c r="D393" s="85" t="s">
        <v>139</v>
      </c>
      <c r="E393" s="85" t="s">
        <v>686</v>
      </c>
      <c r="F393" s="85" t="s">
        <v>83</v>
      </c>
      <c r="G393" s="86">
        <v>26781575.64</v>
      </c>
      <c r="H393" s="86">
        <v>26781575.64</v>
      </c>
      <c r="I393" s="86">
        <v>20996574.93</v>
      </c>
      <c r="J393" s="81">
        <f t="shared" si="10"/>
        <v>0.7839932650803513</v>
      </c>
    </row>
    <row r="394" spans="1:10" ht="25.5">
      <c r="A394" s="83">
        <f t="shared" si="11"/>
        <v>382</v>
      </c>
      <c r="B394" s="84" t="s">
        <v>350</v>
      </c>
      <c r="C394" s="85" t="s">
        <v>132</v>
      </c>
      <c r="D394" s="85" t="s">
        <v>139</v>
      </c>
      <c r="E394" s="85" t="s">
        <v>686</v>
      </c>
      <c r="F394" s="85" t="s">
        <v>165</v>
      </c>
      <c r="G394" s="86">
        <v>26781575.64</v>
      </c>
      <c r="H394" s="86">
        <v>26781575.64</v>
      </c>
      <c r="I394" s="86">
        <v>20996574.93</v>
      </c>
      <c r="J394" s="81">
        <f t="shared" si="10"/>
        <v>0.7839932650803513</v>
      </c>
    </row>
    <row r="395" spans="1:10" ht="76.5">
      <c r="A395" s="83">
        <f t="shared" si="11"/>
        <v>383</v>
      </c>
      <c r="B395" s="84" t="s">
        <v>687</v>
      </c>
      <c r="C395" s="85" t="s">
        <v>132</v>
      </c>
      <c r="D395" s="85" t="s">
        <v>139</v>
      </c>
      <c r="E395" s="85" t="s">
        <v>688</v>
      </c>
      <c r="F395" s="85" t="s">
        <v>83</v>
      </c>
      <c r="G395" s="86">
        <v>13216900</v>
      </c>
      <c r="H395" s="86">
        <v>13216900</v>
      </c>
      <c r="I395" s="86">
        <v>13216900</v>
      </c>
      <c r="J395" s="81">
        <f t="shared" si="10"/>
        <v>1</v>
      </c>
    </row>
    <row r="396" spans="1:10" ht="25.5">
      <c r="A396" s="83">
        <f t="shared" si="11"/>
        <v>384</v>
      </c>
      <c r="B396" s="84" t="s">
        <v>350</v>
      </c>
      <c r="C396" s="85" t="s">
        <v>132</v>
      </c>
      <c r="D396" s="85" t="s">
        <v>139</v>
      </c>
      <c r="E396" s="85" t="s">
        <v>688</v>
      </c>
      <c r="F396" s="85" t="s">
        <v>165</v>
      </c>
      <c r="G396" s="86">
        <v>13216900</v>
      </c>
      <c r="H396" s="86">
        <v>13216900</v>
      </c>
      <c r="I396" s="86">
        <v>13216900</v>
      </c>
      <c r="J396" s="81">
        <f t="shared" si="10"/>
        <v>1</v>
      </c>
    </row>
    <row r="397" spans="1:10" ht="63.75">
      <c r="A397" s="83">
        <f t="shared" si="11"/>
        <v>385</v>
      </c>
      <c r="B397" s="84" t="s">
        <v>689</v>
      </c>
      <c r="C397" s="85" t="s">
        <v>132</v>
      </c>
      <c r="D397" s="85" t="s">
        <v>139</v>
      </c>
      <c r="E397" s="85" t="s">
        <v>690</v>
      </c>
      <c r="F397" s="85" t="s">
        <v>83</v>
      </c>
      <c r="G397" s="86">
        <v>392155</v>
      </c>
      <c r="H397" s="86">
        <v>392155</v>
      </c>
      <c r="I397" s="86">
        <v>392155</v>
      </c>
      <c r="J397" s="81">
        <f t="shared" si="10"/>
        <v>1</v>
      </c>
    </row>
    <row r="398" spans="1:10" ht="25.5">
      <c r="A398" s="83">
        <f t="shared" si="11"/>
        <v>386</v>
      </c>
      <c r="B398" s="84" t="s">
        <v>350</v>
      </c>
      <c r="C398" s="85" t="s">
        <v>132</v>
      </c>
      <c r="D398" s="85" t="s">
        <v>139</v>
      </c>
      <c r="E398" s="85" t="s">
        <v>690</v>
      </c>
      <c r="F398" s="85" t="s">
        <v>165</v>
      </c>
      <c r="G398" s="86">
        <v>392155</v>
      </c>
      <c r="H398" s="86">
        <v>392155</v>
      </c>
      <c r="I398" s="86">
        <v>392155</v>
      </c>
      <c r="J398" s="81">
        <f aca="true" t="shared" si="12" ref="J398:J461">I398/H398</f>
        <v>1</v>
      </c>
    </row>
    <row r="399" spans="1:10" ht="51">
      <c r="A399" s="83">
        <f aca="true" t="shared" si="13" ref="A399:A462">A398+1</f>
        <v>387</v>
      </c>
      <c r="B399" s="84" t="s">
        <v>691</v>
      </c>
      <c r="C399" s="85" t="s">
        <v>132</v>
      </c>
      <c r="D399" s="85" t="s">
        <v>139</v>
      </c>
      <c r="E399" s="85" t="s">
        <v>692</v>
      </c>
      <c r="F399" s="85" t="s">
        <v>83</v>
      </c>
      <c r="G399" s="86">
        <v>1341916</v>
      </c>
      <c r="H399" s="86">
        <v>1341916</v>
      </c>
      <c r="I399" s="86">
        <v>1150368.03</v>
      </c>
      <c r="J399" s="81">
        <f t="shared" si="12"/>
        <v>0.8572578536957605</v>
      </c>
    </row>
    <row r="400" spans="1:10" ht="25.5">
      <c r="A400" s="83">
        <f t="shared" si="13"/>
        <v>388</v>
      </c>
      <c r="B400" s="84" t="s">
        <v>350</v>
      </c>
      <c r="C400" s="85" t="s">
        <v>132</v>
      </c>
      <c r="D400" s="85" t="s">
        <v>139</v>
      </c>
      <c r="E400" s="85" t="s">
        <v>692</v>
      </c>
      <c r="F400" s="85" t="s">
        <v>165</v>
      </c>
      <c r="G400" s="86">
        <v>1341916</v>
      </c>
      <c r="H400" s="86">
        <v>1341916</v>
      </c>
      <c r="I400" s="86">
        <v>1150368.03</v>
      </c>
      <c r="J400" s="81">
        <f t="shared" si="12"/>
        <v>0.8572578536957605</v>
      </c>
    </row>
    <row r="401" spans="1:10" ht="51">
      <c r="A401" s="83">
        <f t="shared" si="13"/>
        <v>389</v>
      </c>
      <c r="B401" s="84" t="s">
        <v>693</v>
      </c>
      <c r="C401" s="85" t="s">
        <v>132</v>
      </c>
      <c r="D401" s="85" t="s">
        <v>139</v>
      </c>
      <c r="E401" s="85" t="s">
        <v>694</v>
      </c>
      <c r="F401" s="85" t="s">
        <v>83</v>
      </c>
      <c r="G401" s="86">
        <v>3304244.33</v>
      </c>
      <c r="H401" s="86">
        <v>3304244.33</v>
      </c>
      <c r="I401" s="86">
        <v>2684193.68</v>
      </c>
      <c r="J401" s="81">
        <f t="shared" si="12"/>
        <v>0.8123472152557193</v>
      </c>
    </row>
    <row r="402" spans="1:10" ht="25.5">
      <c r="A402" s="83">
        <f t="shared" si="13"/>
        <v>390</v>
      </c>
      <c r="B402" s="84" t="s">
        <v>350</v>
      </c>
      <c r="C402" s="85" t="s">
        <v>132</v>
      </c>
      <c r="D402" s="85" t="s">
        <v>139</v>
      </c>
      <c r="E402" s="85" t="s">
        <v>694</v>
      </c>
      <c r="F402" s="85" t="s">
        <v>165</v>
      </c>
      <c r="G402" s="86">
        <v>3304244.33</v>
      </c>
      <c r="H402" s="86">
        <v>3304244.33</v>
      </c>
      <c r="I402" s="86">
        <v>2684193.68</v>
      </c>
      <c r="J402" s="81">
        <f t="shared" si="12"/>
        <v>0.8123472152557193</v>
      </c>
    </row>
    <row r="403" spans="1:10" ht="102">
      <c r="A403" s="83">
        <f t="shared" si="13"/>
        <v>391</v>
      </c>
      <c r="B403" s="84" t="s">
        <v>695</v>
      </c>
      <c r="C403" s="85" t="s">
        <v>132</v>
      </c>
      <c r="D403" s="85" t="s">
        <v>139</v>
      </c>
      <c r="E403" s="85" t="s">
        <v>696</v>
      </c>
      <c r="F403" s="85" t="s">
        <v>83</v>
      </c>
      <c r="G403" s="86">
        <v>386248.5</v>
      </c>
      <c r="H403" s="86">
        <v>386248.5</v>
      </c>
      <c r="I403" s="86">
        <v>342457.5</v>
      </c>
      <c r="J403" s="81">
        <f t="shared" si="12"/>
        <v>0.8866248024264172</v>
      </c>
    </row>
    <row r="404" spans="1:10" ht="25.5">
      <c r="A404" s="83">
        <f t="shared" si="13"/>
        <v>392</v>
      </c>
      <c r="B404" s="84" t="s">
        <v>350</v>
      </c>
      <c r="C404" s="85" t="s">
        <v>132</v>
      </c>
      <c r="D404" s="85" t="s">
        <v>139</v>
      </c>
      <c r="E404" s="85" t="s">
        <v>696</v>
      </c>
      <c r="F404" s="85" t="s">
        <v>165</v>
      </c>
      <c r="G404" s="86">
        <v>386248.5</v>
      </c>
      <c r="H404" s="86">
        <v>386248.5</v>
      </c>
      <c r="I404" s="86">
        <v>342457.5</v>
      </c>
      <c r="J404" s="81">
        <f t="shared" si="12"/>
        <v>0.8866248024264172</v>
      </c>
    </row>
    <row r="405" spans="1:10" ht="38.25">
      <c r="A405" s="83">
        <f t="shared" si="13"/>
        <v>393</v>
      </c>
      <c r="B405" s="84" t="s">
        <v>697</v>
      </c>
      <c r="C405" s="85" t="s">
        <v>132</v>
      </c>
      <c r="D405" s="85" t="s">
        <v>139</v>
      </c>
      <c r="E405" s="85" t="s">
        <v>698</v>
      </c>
      <c r="F405" s="85" t="s">
        <v>83</v>
      </c>
      <c r="G405" s="86">
        <v>1000000</v>
      </c>
      <c r="H405" s="86">
        <v>1000000</v>
      </c>
      <c r="I405" s="86">
        <v>1000000</v>
      </c>
      <c r="J405" s="81">
        <f t="shared" si="12"/>
        <v>1</v>
      </c>
    </row>
    <row r="406" spans="1:10" ht="25.5">
      <c r="A406" s="83">
        <f t="shared" si="13"/>
        <v>394</v>
      </c>
      <c r="B406" s="84" t="s">
        <v>350</v>
      </c>
      <c r="C406" s="85" t="s">
        <v>132</v>
      </c>
      <c r="D406" s="85" t="s">
        <v>139</v>
      </c>
      <c r="E406" s="85" t="s">
        <v>698</v>
      </c>
      <c r="F406" s="85" t="s">
        <v>165</v>
      </c>
      <c r="G406" s="86">
        <v>1000000</v>
      </c>
      <c r="H406" s="86">
        <v>1000000</v>
      </c>
      <c r="I406" s="86">
        <v>1000000</v>
      </c>
      <c r="J406" s="81">
        <f t="shared" si="12"/>
        <v>1</v>
      </c>
    </row>
    <row r="407" spans="1:10" ht="114.75">
      <c r="A407" s="83">
        <f t="shared" si="13"/>
        <v>395</v>
      </c>
      <c r="B407" s="84" t="s">
        <v>699</v>
      </c>
      <c r="C407" s="85" t="s">
        <v>132</v>
      </c>
      <c r="D407" s="85" t="s">
        <v>139</v>
      </c>
      <c r="E407" s="85" t="s">
        <v>700</v>
      </c>
      <c r="F407" s="85" t="s">
        <v>83</v>
      </c>
      <c r="G407" s="86">
        <v>149718000</v>
      </c>
      <c r="H407" s="86">
        <v>149718000</v>
      </c>
      <c r="I407" s="86">
        <v>149486715.77</v>
      </c>
      <c r="J407" s="81">
        <f t="shared" si="12"/>
        <v>0.9984552009110462</v>
      </c>
    </row>
    <row r="408" spans="1:10" ht="12.75">
      <c r="A408" s="83">
        <f t="shared" si="13"/>
        <v>396</v>
      </c>
      <c r="B408" s="84" t="s">
        <v>392</v>
      </c>
      <c r="C408" s="85" t="s">
        <v>132</v>
      </c>
      <c r="D408" s="85" t="s">
        <v>139</v>
      </c>
      <c r="E408" s="85" t="s">
        <v>700</v>
      </c>
      <c r="F408" s="85" t="s">
        <v>169</v>
      </c>
      <c r="G408" s="86">
        <v>149718000</v>
      </c>
      <c r="H408" s="86">
        <v>149718000</v>
      </c>
      <c r="I408" s="86">
        <v>149486715.77</v>
      </c>
      <c r="J408" s="81">
        <f t="shared" si="12"/>
        <v>0.9984552009110462</v>
      </c>
    </row>
    <row r="409" spans="1:10" ht="114.75">
      <c r="A409" s="83">
        <f t="shared" si="13"/>
        <v>397</v>
      </c>
      <c r="B409" s="84" t="s">
        <v>701</v>
      </c>
      <c r="C409" s="85" t="s">
        <v>132</v>
      </c>
      <c r="D409" s="85" t="s">
        <v>139</v>
      </c>
      <c r="E409" s="85" t="s">
        <v>702</v>
      </c>
      <c r="F409" s="85" t="s">
        <v>83</v>
      </c>
      <c r="G409" s="86">
        <v>9741200</v>
      </c>
      <c r="H409" s="86">
        <v>9741200</v>
      </c>
      <c r="I409" s="86">
        <v>9706005</v>
      </c>
      <c r="J409" s="81">
        <f t="shared" si="12"/>
        <v>0.99638699544204</v>
      </c>
    </row>
    <row r="410" spans="1:10" ht="25.5">
      <c r="A410" s="83">
        <f t="shared" si="13"/>
        <v>398</v>
      </c>
      <c r="B410" s="84" t="s">
        <v>350</v>
      </c>
      <c r="C410" s="85" t="s">
        <v>132</v>
      </c>
      <c r="D410" s="85" t="s">
        <v>139</v>
      </c>
      <c r="E410" s="85" t="s">
        <v>702</v>
      </c>
      <c r="F410" s="85" t="s">
        <v>165</v>
      </c>
      <c r="G410" s="86">
        <v>9741200</v>
      </c>
      <c r="H410" s="86">
        <v>9741200</v>
      </c>
      <c r="I410" s="86">
        <v>9706005</v>
      </c>
      <c r="J410" s="81">
        <f t="shared" si="12"/>
        <v>0.99638699544204</v>
      </c>
    </row>
    <row r="411" spans="1:10" ht="38.25">
      <c r="A411" s="83">
        <f t="shared" si="13"/>
        <v>399</v>
      </c>
      <c r="B411" s="84" t="s">
        <v>703</v>
      </c>
      <c r="C411" s="85" t="s">
        <v>132</v>
      </c>
      <c r="D411" s="85" t="s">
        <v>139</v>
      </c>
      <c r="E411" s="85" t="s">
        <v>704</v>
      </c>
      <c r="F411" s="85" t="s">
        <v>83</v>
      </c>
      <c r="G411" s="86">
        <v>15146062.05</v>
      </c>
      <c r="H411" s="86">
        <v>15146062.05</v>
      </c>
      <c r="I411" s="86">
        <v>14568136.74</v>
      </c>
      <c r="J411" s="81">
        <f t="shared" si="12"/>
        <v>0.9618431967271651</v>
      </c>
    </row>
    <row r="412" spans="1:10" ht="25.5">
      <c r="A412" s="83">
        <f t="shared" si="13"/>
        <v>400</v>
      </c>
      <c r="B412" s="84" t="s">
        <v>350</v>
      </c>
      <c r="C412" s="85" t="s">
        <v>132</v>
      </c>
      <c r="D412" s="85" t="s">
        <v>139</v>
      </c>
      <c r="E412" s="85" t="s">
        <v>704</v>
      </c>
      <c r="F412" s="85" t="s">
        <v>165</v>
      </c>
      <c r="G412" s="86">
        <v>15146062.05</v>
      </c>
      <c r="H412" s="86">
        <v>15146062.05</v>
      </c>
      <c r="I412" s="86">
        <v>14568136.74</v>
      </c>
      <c r="J412" s="81">
        <f t="shared" si="12"/>
        <v>0.9618431967271651</v>
      </c>
    </row>
    <row r="413" spans="1:10" ht="38.25">
      <c r="A413" s="83">
        <f t="shared" si="13"/>
        <v>401</v>
      </c>
      <c r="B413" s="84" t="s">
        <v>705</v>
      </c>
      <c r="C413" s="85" t="s">
        <v>132</v>
      </c>
      <c r="D413" s="85" t="s">
        <v>139</v>
      </c>
      <c r="E413" s="85" t="s">
        <v>706</v>
      </c>
      <c r="F413" s="85" t="s">
        <v>83</v>
      </c>
      <c r="G413" s="86">
        <v>13818900</v>
      </c>
      <c r="H413" s="86">
        <v>13818900</v>
      </c>
      <c r="I413" s="86">
        <v>13818900</v>
      </c>
      <c r="J413" s="81">
        <f t="shared" si="12"/>
        <v>1</v>
      </c>
    </row>
    <row r="414" spans="1:10" ht="25.5">
      <c r="A414" s="83">
        <f t="shared" si="13"/>
        <v>402</v>
      </c>
      <c r="B414" s="84" t="s">
        <v>350</v>
      </c>
      <c r="C414" s="85" t="s">
        <v>132</v>
      </c>
      <c r="D414" s="85" t="s">
        <v>139</v>
      </c>
      <c r="E414" s="85" t="s">
        <v>706</v>
      </c>
      <c r="F414" s="85" t="s">
        <v>165</v>
      </c>
      <c r="G414" s="86">
        <v>13818900</v>
      </c>
      <c r="H414" s="86">
        <v>13818900</v>
      </c>
      <c r="I414" s="86">
        <v>13818900</v>
      </c>
      <c r="J414" s="81">
        <f t="shared" si="12"/>
        <v>1</v>
      </c>
    </row>
    <row r="415" spans="1:10" ht="38.25">
      <c r="A415" s="83">
        <f t="shared" si="13"/>
        <v>403</v>
      </c>
      <c r="B415" s="84" t="s">
        <v>707</v>
      </c>
      <c r="C415" s="85" t="s">
        <v>132</v>
      </c>
      <c r="D415" s="85" t="s">
        <v>139</v>
      </c>
      <c r="E415" s="85" t="s">
        <v>708</v>
      </c>
      <c r="F415" s="85" t="s">
        <v>83</v>
      </c>
      <c r="G415" s="86">
        <v>3536979.9</v>
      </c>
      <c r="H415" s="86">
        <v>3536979.9</v>
      </c>
      <c r="I415" s="86">
        <v>2048425.66</v>
      </c>
      <c r="J415" s="81">
        <f t="shared" si="12"/>
        <v>0.5791454059436414</v>
      </c>
    </row>
    <row r="416" spans="1:10" ht="25.5">
      <c r="A416" s="83">
        <f t="shared" si="13"/>
        <v>404</v>
      </c>
      <c r="B416" s="84" t="s">
        <v>350</v>
      </c>
      <c r="C416" s="85" t="s">
        <v>132</v>
      </c>
      <c r="D416" s="85" t="s">
        <v>139</v>
      </c>
      <c r="E416" s="85" t="s">
        <v>708</v>
      </c>
      <c r="F416" s="85" t="s">
        <v>165</v>
      </c>
      <c r="G416" s="86">
        <v>3536979.9</v>
      </c>
      <c r="H416" s="86">
        <v>3536979.9</v>
      </c>
      <c r="I416" s="86">
        <v>2048425.66</v>
      </c>
      <c r="J416" s="81">
        <f t="shared" si="12"/>
        <v>0.5791454059436414</v>
      </c>
    </row>
    <row r="417" spans="1:10" ht="51">
      <c r="A417" s="83">
        <f t="shared" si="13"/>
        <v>405</v>
      </c>
      <c r="B417" s="84" t="s">
        <v>709</v>
      </c>
      <c r="C417" s="85" t="s">
        <v>132</v>
      </c>
      <c r="D417" s="85" t="s">
        <v>139</v>
      </c>
      <c r="E417" s="85" t="s">
        <v>710</v>
      </c>
      <c r="F417" s="85" t="s">
        <v>83</v>
      </c>
      <c r="G417" s="86">
        <v>1098104</v>
      </c>
      <c r="H417" s="86">
        <v>1098104</v>
      </c>
      <c r="I417" s="86">
        <v>1098104</v>
      </c>
      <c r="J417" s="81">
        <f t="shared" si="12"/>
        <v>1</v>
      </c>
    </row>
    <row r="418" spans="1:10" ht="25.5">
      <c r="A418" s="83">
        <f t="shared" si="13"/>
        <v>406</v>
      </c>
      <c r="B418" s="84" t="s">
        <v>350</v>
      </c>
      <c r="C418" s="85" t="s">
        <v>132</v>
      </c>
      <c r="D418" s="85" t="s">
        <v>139</v>
      </c>
      <c r="E418" s="85" t="s">
        <v>710</v>
      </c>
      <c r="F418" s="85" t="s">
        <v>165</v>
      </c>
      <c r="G418" s="86">
        <v>1098104</v>
      </c>
      <c r="H418" s="86">
        <v>1098104</v>
      </c>
      <c r="I418" s="86">
        <v>1098104</v>
      </c>
      <c r="J418" s="81">
        <f t="shared" si="12"/>
        <v>1</v>
      </c>
    </row>
    <row r="419" spans="1:10" ht="38.25">
      <c r="A419" s="83">
        <f t="shared" si="13"/>
        <v>407</v>
      </c>
      <c r="B419" s="84" t="s">
        <v>711</v>
      </c>
      <c r="C419" s="85" t="s">
        <v>132</v>
      </c>
      <c r="D419" s="85" t="s">
        <v>139</v>
      </c>
      <c r="E419" s="85" t="s">
        <v>712</v>
      </c>
      <c r="F419" s="85" t="s">
        <v>83</v>
      </c>
      <c r="G419" s="86">
        <v>353919.14</v>
      </c>
      <c r="H419" s="86">
        <v>353919.14</v>
      </c>
      <c r="I419" s="86">
        <v>353919.14</v>
      </c>
      <c r="J419" s="81">
        <f t="shared" si="12"/>
        <v>1</v>
      </c>
    </row>
    <row r="420" spans="1:10" ht="25.5">
      <c r="A420" s="83">
        <f t="shared" si="13"/>
        <v>408</v>
      </c>
      <c r="B420" s="84" t="s">
        <v>350</v>
      </c>
      <c r="C420" s="85" t="s">
        <v>132</v>
      </c>
      <c r="D420" s="85" t="s">
        <v>139</v>
      </c>
      <c r="E420" s="85" t="s">
        <v>712</v>
      </c>
      <c r="F420" s="85" t="s">
        <v>165</v>
      </c>
      <c r="G420" s="86">
        <v>353919.14</v>
      </c>
      <c r="H420" s="86">
        <v>353919.14</v>
      </c>
      <c r="I420" s="86">
        <v>353919.14</v>
      </c>
      <c r="J420" s="81">
        <f t="shared" si="12"/>
        <v>1</v>
      </c>
    </row>
    <row r="421" spans="1:10" ht="38.25">
      <c r="A421" s="83">
        <f t="shared" si="13"/>
        <v>409</v>
      </c>
      <c r="B421" s="84" t="s">
        <v>713</v>
      </c>
      <c r="C421" s="85" t="s">
        <v>132</v>
      </c>
      <c r="D421" s="85" t="s">
        <v>139</v>
      </c>
      <c r="E421" s="85" t="s">
        <v>714</v>
      </c>
      <c r="F421" s="85" t="s">
        <v>83</v>
      </c>
      <c r="G421" s="86">
        <v>833334</v>
      </c>
      <c r="H421" s="86">
        <v>833334</v>
      </c>
      <c r="I421" s="86">
        <v>833334</v>
      </c>
      <c r="J421" s="81">
        <f t="shared" si="12"/>
        <v>1</v>
      </c>
    </row>
    <row r="422" spans="1:10" ht="25.5">
      <c r="A422" s="83">
        <f t="shared" si="13"/>
        <v>410</v>
      </c>
      <c r="B422" s="84" t="s">
        <v>350</v>
      </c>
      <c r="C422" s="85" t="s">
        <v>132</v>
      </c>
      <c r="D422" s="85" t="s">
        <v>139</v>
      </c>
      <c r="E422" s="85" t="s">
        <v>714</v>
      </c>
      <c r="F422" s="85" t="s">
        <v>165</v>
      </c>
      <c r="G422" s="86">
        <v>833334</v>
      </c>
      <c r="H422" s="86">
        <v>833334</v>
      </c>
      <c r="I422" s="86">
        <v>833334</v>
      </c>
      <c r="J422" s="81">
        <f t="shared" si="12"/>
        <v>1</v>
      </c>
    </row>
    <row r="423" spans="1:10" ht="12.75">
      <c r="A423" s="83">
        <f t="shared" si="13"/>
        <v>411</v>
      </c>
      <c r="B423" s="84" t="s">
        <v>715</v>
      </c>
      <c r="C423" s="85" t="s">
        <v>132</v>
      </c>
      <c r="D423" s="85" t="s">
        <v>63</v>
      </c>
      <c r="E423" s="85" t="s">
        <v>339</v>
      </c>
      <c r="F423" s="85" t="s">
        <v>83</v>
      </c>
      <c r="G423" s="86">
        <v>18166983</v>
      </c>
      <c r="H423" s="86">
        <v>18166983</v>
      </c>
      <c r="I423" s="86">
        <v>17679205.2</v>
      </c>
      <c r="J423" s="81">
        <f t="shared" si="12"/>
        <v>0.9731503134009648</v>
      </c>
    </row>
    <row r="424" spans="1:10" ht="38.25">
      <c r="A424" s="83">
        <f t="shared" si="13"/>
        <v>412</v>
      </c>
      <c r="B424" s="84" t="s">
        <v>649</v>
      </c>
      <c r="C424" s="85" t="s">
        <v>132</v>
      </c>
      <c r="D424" s="85" t="s">
        <v>63</v>
      </c>
      <c r="E424" s="85" t="s">
        <v>650</v>
      </c>
      <c r="F424" s="85" t="s">
        <v>83</v>
      </c>
      <c r="G424" s="86">
        <v>18089450</v>
      </c>
      <c r="H424" s="86">
        <v>18089450</v>
      </c>
      <c r="I424" s="86">
        <v>17612422.2</v>
      </c>
      <c r="J424" s="81">
        <f t="shared" si="12"/>
        <v>0.9736295022789526</v>
      </c>
    </row>
    <row r="425" spans="1:10" ht="38.25">
      <c r="A425" s="83">
        <f t="shared" si="13"/>
        <v>413</v>
      </c>
      <c r="B425" s="84" t="s">
        <v>716</v>
      </c>
      <c r="C425" s="85" t="s">
        <v>132</v>
      </c>
      <c r="D425" s="85" t="s">
        <v>63</v>
      </c>
      <c r="E425" s="85" t="s">
        <v>717</v>
      </c>
      <c r="F425" s="85" t="s">
        <v>83</v>
      </c>
      <c r="G425" s="86">
        <v>17354450</v>
      </c>
      <c r="H425" s="86">
        <v>17354450</v>
      </c>
      <c r="I425" s="86">
        <v>17198306.2</v>
      </c>
      <c r="J425" s="81">
        <f t="shared" si="12"/>
        <v>0.9910026650225158</v>
      </c>
    </row>
    <row r="426" spans="1:10" ht="25.5">
      <c r="A426" s="83">
        <f t="shared" si="13"/>
        <v>414</v>
      </c>
      <c r="B426" s="84" t="s">
        <v>718</v>
      </c>
      <c r="C426" s="85" t="s">
        <v>132</v>
      </c>
      <c r="D426" s="85" t="s">
        <v>63</v>
      </c>
      <c r="E426" s="85" t="s">
        <v>719</v>
      </c>
      <c r="F426" s="85" t="s">
        <v>83</v>
      </c>
      <c r="G426" s="86">
        <v>7801112.6</v>
      </c>
      <c r="H426" s="86">
        <v>7801112.6</v>
      </c>
      <c r="I426" s="86">
        <v>7677229.47</v>
      </c>
      <c r="J426" s="81">
        <f t="shared" si="12"/>
        <v>0.9841198126021152</v>
      </c>
    </row>
    <row r="427" spans="1:10" ht="25.5">
      <c r="A427" s="83">
        <f t="shared" si="13"/>
        <v>415</v>
      </c>
      <c r="B427" s="84" t="s">
        <v>350</v>
      </c>
      <c r="C427" s="85" t="s">
        <v>132</v>
      </c>
      <c r="D427" s="85" t="s">
        <v>63</v>
      </c>
      <c r="E427" s="85" t="s">
        <v>719</v>
      </c>
      <c r="F427" s="85" t="s">
        <v>165</v>
      </c>
      <c r="G427" s="86">
        <v>7801112.6</v>
      </c>
      <c r="H427" s="86">
        <v>7801112.6</v>
      </c>
      <c r="I427" s="86">
        <v>7677229.47</v>
      </c>
      <c r="J427" s="81">
        <f t="shared" si="12"/>
        <v>0.9841198126021152</v>
      </c>
    </row>
    <row r="428" spans="1:10" ht="25.5">
      <c r="A428" s="83">
        <f t="shared" si="13"/>
        <v>416</v>
      </c>
      <c r="B428" s="84" t="s">
        <v>720</v>
      </c>
      <c r="C428" s="85" t="s">
        <v>132</v>
      </c>
      <c r="D428" s="85" t="s">
        <v>63</v>
      </c>
      <c r="E428" s="85" t="s">
        <v>721</v>
      </c>
      <c r="F428" s="85" t="s">
        <v>83</v>
      </c>
      <c r="G428" s="86">
        <v>1211737.4</v>
      </c>
      <c r="H428" s="86">
        <v>1211737.4</v>
      </c>
      <c r="I428" s="86">
        <v>1179476.73</v>
      </c>
      <c r="J428" s="81">
        <f t="shared" si="12"/>
        <v>0.9733765170572436</v>
      </c>
    </row>
    <row r="429" spans="1:10" ht="25.5">
      <c r="A429" s="83">
        <f t="shared" si="13"/>
        <v>417</v>
      </c>
      <c r="B429" s="84" t="s">
        <v>350</v>
      </c>
      <c r="C429" s="85" t="s">
        <v>132</v>
      </c>
      <c r="D429" s="85" t="s">
        <v>63</v>
      </c>
      <c r="E429" s="85" t="s">
        <v>721</v>
      </c>
      <c r="F429" s="85" t="s">
        <v>165</v>
      </c>
      <c r="G429" s="86">
        <v>1211737.4</v>
      </c>
      <c r="H429" s="86">
        <v>1211737.4</v>
      </c>
      <c r="I429" s="86">
        <v>1179476.73</v>
      </c>
      <c r="J429" s="81">
        <f t="shared" si="12"/>
        <v>0.9733765170572436</v>
      </c>
    </row>
    <row r="430" spans="1:10" ht="51">
      <c r="A430" s="83">
        <f t="shared" si="13"/>
        <v>418</v>
      </c>
      <c r="B430" s="84" t="s">
        <v>722</v>
      </c>
      <c r="C430" s="85" t="s">
        <v>132</v>
      </c>
      <c r="D430" s="85" t="s">
        <v>63</v>
      </c>
      <c r="E430" s="85" t="s">
        <v>723</v>
      </c>
      <c r="F430" s="85" t="s">
        <v>83</v>
      </c>
      <c r="G430" s="86">
        <v>100000</v>
      </c>
      <c r="H430" s="86">
        <v>100000</v>
      </c>
      <c r="I430" s="86">
        <v>100000</v>
      </c>
      <c r="J430" s="81">
        <f t="shared" si="12"/>
        <v>1</v>
      </c>
    </row>
    <row r="431" spans="1:10" ht="25.5">
      <c r="A431" s="83">
        <f t="shared" si="13"/>
        <v>419</v>
      </c>
      <c r="B431" s="84" t="s">
        <v>350</v>
      </c>
      <c r="C431" s="85" t="s">
        <v>132</v>
      </c>
      <c r="D431" s="85" t="s">
        <v>63</v>
      </c>
      <c r="E431" s="85" t="s">
        <v>723</v>
      </c>
      <c r="F431" s="85" t="s">
        <v>165</v>
      </c>
      <c r="G431" s="86">
        <v>100000</v>
      </c>
      <c r="H431" s="86">
        <v>100000</v>
      </c>
      <c r="I431" s="86">
        <v>100000</v>
      </c>
      <c r="J431" s="81">
        <f t="shared" si="12"/>
        <v>1</v>
      </c>
    </row>
    <row r="432" spans="1:10" ht="25.5">
      <c r="A432" s="83">
        <f t="shared" si="13"/>
        <v>420</v>
      </c>
      <c r="B432" s="84" t="s">
        <v>724</v>
      </c>
      <c r="C432" s="85" t="s">
        <v>132</v>
      </c>
      <c r="D432" s="85" t="s">
        <v>63</v>
      </c>
      <c r="E432" s="85" t="s">
        <v>725</v>
      </c>
      <c r="F432" s="85" t="s">
        <v>83</v>
      </c>
      <c r="G432" s="86">
        <v>8241600</v>
      </c>
      <c r="H432" s="86">
        <v>8241600</v>
      </c>
      <c r="I432" s="86">
        <v>8241600</v>
      </c>
      <c r="J432" s="81">
        <f t="shared" si="12"/>
        <v>1</v>
      </c>
    </row>
    <row r="433" spans="1:10" ht="25.5">
      <c r="A433" s="83">
        <f t="shared" si="13"/>
        <v>421</v>
      </c>
      <c r="B433" s="84" t="s">
        <v>350</v>
      </c>
      <c r="C433" s="85" t="s">
        <v>132</v>
      </c>
      <c r="D433" s="85" t="s">
        <v>63</v>
      </c>
      <c r="E433" s="85" t="s">
        <v>725</v>
      </c>
      <c r="F433" s="85" t="s">
        <v>165</v>
      </c>
      <c r="G433" s="86">
        <v>8241600</v>
      </c>
      <c r="H433" s="86">
        <v>8241600</v>
      </c>
      <c r="I433" s="86">
        <v>8241600</v>
      </c>
      <c r="J433" s="81">
        <f t="shared" si="12"/>
        <v>1</v>
      </c>
    </row>
    <row r="434" spans="1:10" ht="38.25">
      <c r="A434" s="83">
        <f t="shared" si="13"/>
        <v>422</v>
      </c>
      <c r="B434" s="84" t="s">
        <v>726</v>
      </c>
      <c r="C434" s="85" t="s">
        <v>132</v>
      </c>
      <c r="D434" s="85" t="s">
        <v>63</v>
      </c>
      <c r="E434" s="85" t="s">
        <v>727</v>
      </c>
      <c r="F434" s="85" t="s">
        <v>83</v>
      </c>
      <c r="G434" s="86">
        <v>735000</v>
      </c>
      <c r="H434" s="86">
        <v>735000</v>
      </c>
      <c r="I434" s="86">
        <v>414116</v>
      </c>
      <c r="J434" s="81">
        <f t="shared" si="12"/>
        <v>0.5634231292517007</v>
      </c>
    </row>
    <row r="435" spans="1:10" ht="38.25">
      <c r="A435" s="83">
        <f t="shared" si="13"/>
        <v>423</v>
      </c>
      <c r="B435" s="84" t="s">
        <v>728</v>
      </c>
      <c r="C435" s="85" t="s">
        <v>132</v>
      </c>
      <c r="D435" s="85" t="s">
        <v>63</v>
      </c>
      <c r="E435" s="85" t="s">
        <v>729</v>
      </c>
      <c r="F435" s="85" t="s">
        <v>83</v>
      </c>
      <c r="G435" s="86">
        <v>150000</v>
      </c>
      <c r="H435" s="86">
        <v>150000</v>
      </c>
      <c r="I435" s="86">
        <v>145275</v>
      </c>
      <c r="J435" s="81">
        <f t="shared" si="12"/>
        <v>0.9685</v>
      </c>
    </row>
    <row r="436" spans="1:10" ht="25.5">
      <c r="A436" s="83">
        <f t="shared" si="13"/>
        <v>424</v>
      </c>
      <c r="B436" s="84" t="s">
        <v>350</v>
      </c>
      <c r="C436" s="85" t="s">
        <v>132</v>
      </c>
      <c r="D436" s="85" t="s">
        <v>63</v>
      </c>
      <c r="E436" s="85" t="s">
        <v>729</v>
      </c>
      <c r="F436" s="85" t="s">
        <v>165</v>
      </c>
      <c r="G436" s="86">
        <v>150000</v>
      </c>
      <c r="H436" s="86">
        <v>150000</v>
      </c>
      <c r="I436" s="86">
        <v>145275</v>
      </c>
      <c r="J436" s="81">
        <f t="shared" si="12"/>
        <v>0.9685</v>
      </c>
    </row>
    <row r="437" spans="1:10" ht="38.25">
      <c r="A437" s="83">
        <f t="shared" si="13"/>
        <v>425</v>
      </c>
      <c r="B437" s="84" t="s">
        <v>730</v>
      </c>
      <c r="C437" s="85" t="s">
        <v>132</v>
      </c>
      <c r="D437" s="85" t="s">
        <v>63</v>
      </c>
      <c r="E437" s="85" t="s">
        <v>731</v>
      </c>
      <c r="F437" s="85" t="s">
        <v>83</v>
      </c>
      <c r="G437" s="86">
        <v>255000</v>
      </c>
      <c r="H437" s="86">
        <v>255000</v>
      </c>
      <c r="I437" s="86">
        <v>195000</v>
      </c>
      <c r="J437" s="81">
        <f t="shared" si="12"/>
        <v>0.7647058823529411</v>
      </c>
    </row>
    <row r="438" spans="1:10" ht="25.5">
      <c r="A438" s="83">
        <f t="shared" si="13"/>
        <v>426</v>
      </c>
      <c r="B438" s="84" t="s">
        <v>350</v>
      </c>
      <c r="C438" s="85" t="s">
        <v>132</v>
      </c>
      <c r="D438" s="85" t="s">
        <v>63</v>
      </c>
      <c r="E438" s="85" t="s">
        <v>731</v>
      </c>
      <c r="F438" s="85" t="s">
        <v>165</v>
      </c>
      <c r="G438" s="86">
        <v>255000</v>
      </c>
      <c r="H438" s="86">
        <v>255000</v>
      </c>
      <c r="I438" s="86">
        <v>195000</v>
      </c>
      <c r="J438" s="81">
        <f t="shared" si="12"/>
        <v>0.7647058823529411</v>
      </c>
    </row>
    <row r="439" spans="1:10" ht="25.5">
      <c r="A439" s="83">
        <f t="shared" si="13"/>
        <v>427</v>
      </c>
      <c r="B439" s="84" t="s">
        <v>732</v>
      </c>
      <c r="C439" s="85" t="s">
        <v>132</v>
      </c>
      <c r="D439" s="85" t="s">
        <v>63</v>
      </c>
      <c r="E439" s="85" t="s">
        <v>733</v>
      </c>
      <c r="F439" s="85" t="s">
        <v>83</v>
      </c>
      <c r="G439" s="86">
        <v>330000</v>
      </c>
      <c r="H439" s="86">
        <v>330000</v>
      </c>
      <c r="I439" s="86">
        <v>73841</v>
      </c>
      <c r="J439" s="81">
        <f t="shared" si="12"/>
        <v>0.22376060606060605</v>
      </c>
    </row>
    <row r="440" spans="1:10" ht="12.75">
      <c r="A440" s="83">
        <f t="shared" si="13"/>
        <v>428</v>
      </c>
      <c r="B440" s="84" t="s">
        <v>392</v>
      </c>
      <c r="C440" s="85" t="s">
        <v>132</v>
      </c>
      <c r="D440" s="85" t="s">
        <v>63</v>
      </c>
      <c r="E440" s="85" t="s">
        <v>733</v>
      </c>
      <c r="F440" s="85" t="s">
        <v>169</v>
      </c>
      <c r="G440" s="86">
        <v>31000</v>
      </c>
      <c r="H440" s="86">
        <v>31000</v>
      </c>
      <c r="I440" s="86">
        <v>31000</v>
      </c>
      <c r="J440" s="81">
        <f t="shared" si="12"/>
        <v>1</v>
      </c>
    </row>
    <row r="441" spans="1:10" ht="25.5">
      <c r="A441" s="83">
        <f t="shared" si="13"/>
        <v>429</v>
      </c>
      <c r="B441" s="84" t="s">
        <v>350</v>
      </c>
      <c r="C441" s="85" t="s">
        <v>132</v>
      </c>
      <c r="D441" s="85" t="s">
        <v>63</v>
      </c>
      <c r="E441" s="85" t="s">
        <v>733</v>
      </c>
      <c r="F441" s="85" t="s">
        <v>165</v>
      </c>
      <c r="G441" s="86">
        <v>299000</v>
      </c>
      <c r="H441" s="86">
        <v>299000</v>
      </c>
      <c r="I441" s="86">
        <v>42841</v>
      </c>
      <c r="J441" s="81">
        <f t="shared" si="12"/>
        <v>0.1432809364548495</v>
      </c>
    </row>
    <row r="442" spans="1:10" ht="51">
      <c r="A442" s="83">
        <f t="shared" si="13"/>
        <v>430</v>
      </c>
      <c r="B442" s="84" t="s">
        <v>734</v>
      </c>
      <c r="C442" s="85" t="s">
        <v>132</v>
      </c>
      <c r="D442" s="85" t="s">
        <v>63</v>
      </c>
      <c r="E442" s="85" t="s">
        <v>735</v>
      </c>
      <c r="F442" s="85" t="s">
        <v>83</v>
      </c>
      <c r="G442" s="86">
        <v>77533</v>
      </c>
      <c r="H442" s="86">
        <v>77533</v>
      </c>
      <c r="I442" s="86">
        <v>66783</v>
      </c>
      <c r="J442" s="81">
        <f t="shared" si="12"/>
        <v>0.8613493609172869</v>
      </c>
    </row>
    <row r="443" spans="1:10" ht="25.5">
      <c r="A443" s="83">
        <f t="shared" si="13"/>
        <v>431</v>
      </c>
      <c r="B443" s="84" t="s">
        <v>736</v>
      </c>
      <c r="C443" s="85" t="s">
        <v>132</v>
      </c>
      <c r="D443" s="85" t="s">
        <v>63</v>
      </c>
      <c r="E443" s="85" t="s">
        <v>737</v>
      </c>
      <c r="F443" s="85" t="s">
        <v>83</v>
      </c>
      <c r="G443" s="86">
        <v>77533</v>
      </c>
      <c r="H443" s="86">
        <v>77533</v>
      </c>
      <c r="I443" s="86">
        <v>66783</v>
      </c>
      <c r="J443" s="81">
        <f t="shared" si="12"/>
        <v>0.8613493609172869</v>
      </c>
    </row>
    <row r="444" spans="1:10" ht="25.5">
      <c r="A444" s="83">
        <f t="shared" si="13"/>
        <v>432</v>
      </c>
      <c r="B444" s="84" t="s">
        <v>738</v>
      </c>
      <c r="C444" s="85" t="s">
        <v>132</v>
      </c>
      <c r="D444" s="85" t="s">
        <v>63</v>
      </c>
      <c r="E444" s="85" t="s">
        <v>739</v>
      </c>
      <c r="F444" s="85" t="s">
        <v>83</v>
      </c>
      <c r="G444" s="86">
        <v>77533</v>
      </c>
      <c r="H444" s="86">
        <v>77533</v>
      </c>
      <c r="I444" s="86">
        <v>66783</v>
      </c>
      <c r="J444" s="81">
        <f t="shared" si="12"/>
        <v>0.8613493609172869</v>
      </c>
    </row>
    <row r="445" spans="1:10" ht="25.5">
      <c r="A445" s="83">
        <f t="shared" si="13"/>
        <v>433</v>
      </c>
      <c r="B445" s="84" t="s">
        <v>350</v>
      </c>
      <c r="C445" s="85" t="s">
        <v>132</v>
      </c>
      <c r="D445" s="85" t="s">
        <v>63</v>
      </c>
      <c r="E445" s="85" t="s">
        <v>739</v>
      </c>
      <c r="F445" s="85" t="s">
        <v>165</v>
      </c>
      <c r="G445" s="86">
        <v>77533</v>
      </c>
      <c r="H445" s="86">
        <v>77533</v>
      </c>
      <c r="I445" s="86">
        <v>66783</v>
      </c>
      <c r="J445" s="81">
        <f t="shared" si="12"/>
        <v>0.8613493609172869</v>
      </c>
    </row>
    <row r="446" spans="1:10" ht="12.75">
      <c r="A446" s="83">
        <f t="shared" si="13"/>
        <v>434</v>
      </c>
      <c r="B446" s="84" t="s">
        <v>740</v>
      </c>
      <c r="C446" s="85" t="s">
        <v>132</v>
      </c>
      <c r="D446" s="85" t="s">
        <v>140</v>
      </c>
      <c r="E446" s="85" t="s">
        <v>339</v>
      </c>
      <c r="F446" s="85" t="s">
        <v>83</v>
      </c>
      <c r="G446" s="86">
        <v>11061450</v>
      </c>
      <c r="H446" s="86">
        <v>11061450</v>
      </c>
      <c r="I446" s="86">
        <v>8849575.16</v>
      </c>
      <c r="J446" s="81">
        <f t="shared" si="12"/>
        <v>0.8000375321499442</v>
      </c>
    </row>
    <row r="447" spans="1:10" ht="38.25">
      <c r="A447" s="83">
        <f t="shared" si="13"/>
        <v>435</v>
      </c>
      <c r="B447" s="84" t="s">
        <v>649</v>
      </c>
      <c r="C447" s="85" t="s">
        <v>132</v>
      </c>
      <c r="D447" s="85" t="s">
        <v>140</v>
      </c>
      <c r="E447" s="85" t="s">
        <v>650</v>
      </c>
      <c r="F447" s="85" t="s">
        <v>83</v>
      </c>
      <c r="G447" s="86">
        <v>11061450</v>
      </c>
      <c r="H447" s="86">
        <v>11061450</v>
      </c>
      <c r="I447" s="86">
        <v>8849575.16</v>
      </c>
      <c r="J447" s="81">
        <f t="shared" si="12"/>
        <v>0.8000375321499442</v>
      </c>
    </row>
    <row r="448" spans="1:14" ht="38.25">
      <c r="A448" s="83">
        <f t="shared" si="13"/>
        <v>436</v>
      </c>
      <c r="B448" s="84" t="s">
        <v>672</v>
      </c>
      <c r="C448" s="85" t="s">
        <v>132</v>
      </c>
      <c r="D448" s="85" t="s">
        <v>140</v>
      </c>
      <c r="E448" s="85" t="s">
        <v>673</v>
      </c>
      <c r="F448" s="85" t="s">
        <v>83</v>
      </c>
      <c r="G448" s="86">
        <v>3300000</v>
      </c>
      <c r="H448" s="86">
        <v>3300000</v>
      </c>
      <c r="I448" s="86">
        <v>3300000</v>
      </c>
      <c r="J448" s="81">
        <f t="shared" si="12"/>
        <v>1</v>
      </c>
      <c r="N448" s="54">
        <f>I448+I379</f>
        <v>328917316.93</v>
      </c>
    </row>
    <row r="449" spans="1:10" ht="63.75">
      <c r="A449" s="83">
        <f t="shared" si="13"/>
        <v>437</v>
      </c>
      <c r="B449" s="84" t="s">
        <v>741</v>
      </c>
      <c r="C449" s="85" t="s">
        <v>132</v>
      </c>
      <c r="D449" s="85" t="s">
        <v>140</v>
      </c>
      <c r="E449" s="85" t="s">
        <v>742</v>
      </c>
      <c r="F449" s="85" t="s">
        <v>83</v>
      </c>
      <c r="G449" s="86">
        <v>1500000</v>
      </c>
      <c r="H449" s="86">
        <v>1500000</v>
      </c>
      <c r="I449" s="86">
        <v>1500000</v>
      </c>
      <c r="J449" s="81">
        <f t="shared" si="12"/>
        <v>1</v>
      </c>
    </row>
    <row r="450" spans="1:10" ht="25.5">
      <c r="A450" s="83">
        <f t="shared" si="13"/>
        <v>438</v>
      </c>
      <c r="B450" s="84" t="s">
        <v>350</v>
      </c>
      <c r="C450" s="85" t="s">
        <v>132</v>
      </c>
      <c r="D450" s="85" t="s">
        <v>140</v>
      </c>
      <c r="E450" s="85" t="s">
        <v>742</v>
      </c>
      <c r="F450" s="85" t="s">
        <v>165</v>
      </c>
      <c r="G450" s="86">
        <v>1500000</v>
      </c>
      <c r="H450" s="86">
        <v>1500000</v>
      </c>
      <c r="I450" s="86">
        <v>1500000</v>
      </c>
      <c r="J450" s="81">
        <f t="shared" si="12"/>
        <v>1</v>
      </c>
    </row>
    <row r="451" spans="1:10" ht="38.25">
      <c r="A451" s="83">
        <f t="shared" si="13"/>
        <v>439</v>
      </c>
      <c r="B451" s="84" t="s">
        <v>743</v>
      </c>
      <c r="C451" s="85" t="s">
        <v>132</v>
      </c>
      <c r="D451" s="85" t="s">
        <v>140</v>
      </c>
      <c r="E451" s="85" t="s">
        <v>744</v>
      </c>
      <c r="F451" s="85" t="s">
        <v>83</v>
      </c>
      <c r="G451" s="86">
        <v>1800000</v>
      </c>
      <c r="H451" s="86">
        <v>1800000</v>
      </c>
      <c r="I451" s="86">
        <v>1800000</v>
      </c>
      <c r="J451" s="81">
        <f t="shared" si="12"/>
        <v>1</v>
      </c>
    </row>
    <row r="452" spans="1:10" ht="25.5">
      <c r="A452" s="83">
        <f t="shared" si="13"/>
        <v>440</v>
      </c>
      <c r="B452" s="84" t="s">
        <v>350</v>
      </c>
      <c r="C452" s="85" t="s">
        <v>132</v>
      </c>
      <c r="D452" s="85" t="s">
        <v>140</v>
      </c>
      <c r="E452" s="85" t="s">
        <v>744</v>
      </c>
      <c r="F452" s="85" t="s">
        <v>165</v>
      </c>
      <c r="G452" s="86">
        <v>1800000</v>
      </c>
      <c r="H452" s="86">
        <v>1800000</v>
      </c>
      <c r="I452" s="86">
        <v>1800000</v>
      </c>
      <c r="J452" s="81">
        <f t="shared" si="12"/>
        <v>1</v>
      </c>
    </row>
    <row r="453" spans="1:10" ht="51">
      <c r="A453" s="83">
        <f t="shared" si="13"/>
        <v>441</v>
      </c>
      <c r="B453" s="84" t="s">
        <v>745</v>
      </c>
      <c r="C453" s="85" t="s">
        <v>132</v>
      </c>
      <c r="D453" s="85" t="s">
        <v>140</v>
      </c>
      <c r="E453" s="85" t="s">
        <v>746</v>
      </c>
      <c r="F453" s="85" t="s">
        <v>83</v>
      </c>
      <c r="G453" s="86">
        <v>7761450</v>
      </c>
      <c r="H453" s="86">
        <v>7761450</v>
      </c>
      <c r="I453" s="86">
        <v>5549575.16</v>
      </c>
      <c r="J453" s="81">
        <f t="shared" si="12"/>
        <v>0.7150178330080076</v>
      </c>
    </row>
    <row r="454" spans="1:10" ht="51">
      <c r="A454" s="83">
        <f t="shared" si="13"/>
        <v>442</v>
      </c>
      <c r="B454" s="84" t="s">
        <v>747</v>
      </c>
      <c r="C454" s="85" t="s">
        <v>132</v>
      </c>
      <c r="D454" s="85" t="s">
        <v>140</v>
      </c>
      <c r="E454" s="85" t="s">
        <v>748</v>
      </c>
      <c r="F454" s="85" t="s">
        <v>83</v>
      </c>
      <c r="G454" s="86">
        <v>7068920</v>
      </c>
      <c r="H454" s="86">
        <v>7068920</v>
      </c>
      <c r="I454" s="86">
        <v>5157536.06</v>
      </c>
      <c r="J454" s="81">
        <f t="shared" si="12"/>
        <v>0.7296073601059284</v>
      </c>
    </row>
    <row r="455" spans="1:10" ht="12.75">
      <c r="A455" s="83">
        <f t="shared" si="13"/>
        <v>443</v>
      </c>
      <c r="B455" s="84" t="s">
        <v>392</v>
      </c>
      <c r="C455" s="85" t="s">
        <v>132</v>
      </c>
      <c r="D455" s="85" t="s">
        <v>140</v>
      </c>
      <c r="E455" s="85" t="s">
        <v>748</v>
      </c>
      <c r="F455" s="85" t="s">
        <v>169</v>
      </c>
      <c r="G455" s="86">
        <v>4751170</v>
      </c>
      <c r="H455" s="86">
        <v>4751170</v>
      </c>
      <c r="I455" s="86">
        <v>3897943.2</v>
      </c>
      <c r="J455" s="81">
        <f t="shared" si="12"/>
        <v>0.820417539258751</v>
      </c>
    </row>
    <row r="456" spans="1:10" ht="25.5">
      <c r="A456" s="83">
        <f t="shared" si="13"/>
        <v>444</v>
      </c>
      <c r="B456" s="84" t="s">
        <v>350</v>
      </c>
      <c r="C456" s="85" t="s">
        <v>132</v>
      </c>
      <c r="D456" s="85" t="s">
        <v>140</v>
      </c>
      <c r="E456" s="85" t="s">
        <v>748</v>
      </c>
      <c r="F456" s="85" t="s">
        <v>165</v>
      </c>
      <c r="G456" s="86">
        <v>2313750</v>
      </c>
      <c r="H456" s="86">
        <v>2313750</v>
      </c>
      <c r="I456" s="86">
        <v>1255643.19</v>
      </c>
      <c r="J456" s="81">
        <f t="shared" si="12"/>
        <v>0.5426874943273906</v>
      </c>
    </row>
    <row r="457" spans="1:10" ht="12.75">
      <c r="A457" s="83">
        <f t="shared" si="13"/>
        <v>445</v>
      </c>
      <c r="B457" s="84" t="s">
        <v>351</v>
      </c>
      <c r="C457" s="85" t="s">
        <v>132</v>
      </c>
      <c r="D457" s="85" t="s">
        <v>140</v>
      </c>
      <c r="E457" s="85" t="s">
        <v>748</v>
      </c>
      <c r="F457" s="85" t="s">
        <v>167</v>
      </c>
      <c r="G457" s="86">
        <v>4000</v>
      </c>
      <c r="H457" s="86">
        <v>4000</v>
      </c>
      <c r="I457" s="86">
        <v>3949.67</v>
      </c>
      <c r="J457" s="81">
        <f t="shared" si="12"/>
        <v>0.9874175000000001</v>
      </c>
    </row>
    <row r="458" spans="1:10" ht="51">
      <c r="A458" s="83">
        <f t="shared" si="13"/>
        <v>446</v>
      </c>
      <c r="B458" s="84" t="s">
        <v>749</v>
      </c>
      <c r="C458" s="85" t="s">
        <v>132</v>
      </c>
      <c r="D458" s="85" t="s">
        <v>140</v>
      </c>
      <c r="E458" s="85" t="s">
        <v>750</v>
      </c>
      <c r="F458" s="85" t="s">
        <v>83</v>
      </c>
      <c r="G458" s="86">
        <v>692530</v>
      </c>
      <c r="H458" s="86">
        <v>692530</v>
      </c>
      <c r="I458" s="86">
        <v>392039.1</v>
      </c>
      <c r="J458" s="81">
        <f t="shared" si="12"/>
        <v>0.5660969199890257</v>
      </c>
    </row>
    <row r="459" spans="1:10" ht="25.5">
      <c r="A459" s="83">
        <f t="shared" si="13"/>
        <v>447</v>
      </c>
      <c r="B459" s="84" t="s">
        <v>350</v>
      </c>
      <c r="C459" s="85" t="s">
        <v>132</v>
      </c>
      <c r="D459" s="85" t="s">
        <v>140</v>
      </c>
      <c r="E459" s="85" t="s">
        <v>750</v>
      </c>
      <c r="F459" s="85" t="s">
        <v>165</v>
      </c>
      <c r="G459" s="86">
        <v>692530</v>
      </c>
      <c r="H459" s="86">
        <v>692530</v>
      </c>
      <c r="I459" s="86">
        <v>392039.1</v>
      </c>
      <c r="J459" s="81">
        <f t="shared" si="12"/>
        <v>0.5660969199890257</v>
      </c>
    </row>
    <row r="460" spans="1:13" s="92" customFormat="1" ht="38.25">
      <c r="A460" s="88">
        <f t="shared" si="13"/>
        <v>448</v>
      </c>
      <c r="B460" s="89" t="s">
        <v>751</v>
      </c>
      <c r="C460" s="90" t="s">
        <v>133</v>
      </c>
      <c r="D460" s="90" t="s">
        <v>82</v>
      </c>
      <c r="E460" s="90" t="s">
        <v>339</v>
      </c>
      <c r="F460" s="90" t="s">
        <v>83</v>
      </c>
      <c r="G460" s="91">
        <v>91415690.58</v>
      </c>
      <c r="H460" s="91">
        <v>91415690.58</v>
      </c>
      <c r="I460" s="91">
        <v>78616614.28</v>
      </c>
      <c r="J460" s="82">
        <f t="shared" si="12"/>
        <v>0.8599903778137602</v>
      </c>
      <c r="K460" s="6"/>
      <c r="L460" s="6"/>
      <c r="M460" s="6"/>
    </row>
    <row r="461" spans="1:10" ht="12.75">
      <c r="A461" s="83">
        <f t="shared" si="13"/>
        <v>449</v>
      </c>
      <c r="B461" s="84" t="s">
        <v>647</v>
      </c>
      <c r="C461" s="85" t="s">
        <v>133</v>
      </c>
      <c r="D461" s="85" t="s">
        <v>62</v>
      </c>
      <c r="E461" s="85" t="s">
        <v>339</v>
      </c>
      <c r="F461" s="85" t="s">
        <v>83</v>
      </c>
      <c r="G461" s="86">
        <v>38797655.03</v>
      </c>
      <c r="H461" s="86">
        <v>38797655.03</v>
      </c>
      <c r="I461" s="86">
        <v>38285940.72</v>
      </c>
      <c r="J461" s="81">
        <f t="shared" si="12"/>
        <v>0.9868106897284301</v>
      </c>
    </row>
    <row r="462" spans="1:10" ht="12.75">
      <c r="A462" s="83">
        <f t="shared" si="13"/>
        <v>450</v>
      </c>
      <c r="B462" s="84" t="s">
        <v>671</v>
      </c>
      <c r="C462" s="85" t="s">
        <v>133</v>
      </c>
      <c r="D462" s="85" t="s">
        <v>139</v>
      </c>
      <c r="E462" s="85" t="s">
        <v>339</v>
      </c>
      <c r="F462" s="85" t="s">
        <v>83</v>
      </c>
      <c r="G462" s="86">
        <v>36902311.31</v>
      </c>
      <c r="H462" s="86">
        <v>36902311.31</v>
      </c>
      <c r="I462" s="86">
        <v>36390617.63</v>
      </c>
      <c r="J462" s="81">
        <f aca="true" t="shared" si="14" ref="J462:J525">I462/H462</f>
        <v>0.9861338311386112</v>
      </c>
    </row>
    <row r="463" spans="1:10" ht="51">
      <c r="A463" s="83">
        <f aca="true" t="shared" si="15" ref="A463:A526">A462+1</f>
        <v>451</v>
      </c>
      <c r="B463" s="84" t="s">
        <v>734</v>
      </c>
      <c r="C463" s="85" t="s">
        <v>133</v>
      </c>
      <c r="D463" s="85" t="s">
        <v>139</v>
      </c>
      <c r="E463" s="85" t="s">
        <v>735</v>
      </c>
      <c r="F463" s="85" t="s">
        <v>83</v>
      </c>
      <c r="G463" s="86">
        <v>36902311.31</v>
      </c>
      <c r="H463" s="86">
        <v>36902311.31</v>
      </c>
      <c r="I463" s="86">
        <v>36390617.63</v>
      </c>
      <c r="J463" s="81">
        <f t="shared" si="14"/>
        <v>0.9861338311386112</v>
      </c>
    </row>
    <row r="464" spans="1:10" ht="25.5">
      <c r="A464" s="83">
        <f t="shared" si="15"/>
        <v>452</v>
      </c>
      <c r="B464" s="84" t="s">
        <v>752</v>
      </c>
      <c r="C464" s="85" t="s">
        <v>133</v>
      </c>
      <c r="D464" s="85" t="s">
        <v>139</v>
      </c>
      <c r="E464" s="85" t="s">
        <v>753</v>
      </c>
      <c r="F464" s="85" t="s">
        <v>83</v>
      </c>
      <c r="G464" s="86">
        <v>36452411.31</v>
      </c>
      <c r="H464" s="86">
        <v>36452411.31</v>
      </c>
      <c r="I464" s="86">
        <v>35940717.63</v>
      </c>
      <c r="J464" s="81">
        <f t="shared" si="14"/>
        <v>0.9859626932317745</v>
      </c>
    </row>
    <row r="465" spans="1:10" ht="25.5">
      <c r="A465" s="83">
        <f t="shared" si="15"/>
        <v>453</v>
      </c>
      <c r="B465" s="84" t="s">
        <v>754</v>
      </c>
      <c r="C465" s="85" t="s">
        <v>133</v>
      </c>
      <c r="D465" s="85" t="s">
        <v>139</v>
      </c>
      <c r="E465" s="85" t="s">
        <v>755</v>
      </c>
      <c r="F465" s="85" t="s">
        <v>83</v>
      </c>
      <c r="G465" s="86">
        <v>34244553.38</v>
      </c>
      <c r="H465" s="86">
        <v>34244553.38</v>
      </c>
      <c r="I465" s="86">
        <v>33761618.63</v>
      </c>
      <c r="J465" s="81">
        <f t="shared" si="14"/>
        <v>0.9858974726683967</v>
      </c>
    </row>
    <row r="466" spans="1:10" ht="12.75">
      <c r="A466" s="83">
        <f t="shared" si="15"/>
        <v>454</v>
      </c>
      <c r="B466" s="84" t="s">
        <v>392</v>
      </c>
      <c r="C466" s="85" t="s">
        <v>133</v>
      </c>
      <c r="D466" s="85" t="s">
        <v>139</v>
      </c>
      <c r="E466" s="85" t="s">
        <v>755</v>
      </c>
      <c r="F466" s="85" t="s">
        <v>169</v>
      </c>
      <c r="G466" s="86">
        <v>30341616.41</v>
      </c>
      <c r="H466" s="86">
        <v>30341616.41</v>
      </c>
      <c r="I466" s="86">
        <v>29863366.26</v>
      </c>
      <c r="J466" s="81">
        <f t="shared" si="14"/>
        <v>0.9842378156938806</v>
      </c>
    </row>
    <row r="467" spans="1:10" ht="25.5">
      <c r="A467" s="83">
        <f t="shared" si="15"/>
        <v>455</v>
      </c>
      <c r="B467" s="84" t="s">
        <v>350</v>
      </c>
      <c r="C467" s="85" t="s">
        <v>133</v>
      </c>
      <c r="D467" s="85" t="s">
        <v>139</v>
      </c>
      <c r="E467" s="85" t="s">
        <v>755</v>
      </c>
      <c r="F467" s="85" t="s">
        <v>165</v>
      </c>
      <c r="G467" s="86">
        <v>3514522.97</v>
      </c>
      <c r="H467" s="86">
        <v>3514522.97</v>
      </c>
      <c r="I467" s="86">
        <v>3512624.37</v>
      </c>
      <c r="J467" s="81">
        <f t="shared" si="14"/>
        <v>0.9994597844383984</v>
      </c>
    </row>
    <row r="468" spans="1:10" ht="12.75">
      <c r="A468" s="83">
        <f t="shared" si="15"/>
        <v>456</v>
      </c>
      <c r="B468" s="84" t="s">
        <v>351</v>
      </c>
      <c r="C468" s="85" t="s">
        <v>133</v>
      </c>
      <c r="D468" s="85" t="s">
        <v>139</v>
      </c>
      <c r="E468" s="85" t="s">
        <v>755</v>
      </c>
      <c r="F468" s="85" t="s">
        <v>167</v>
      </c>
      <c r="G468" s="86">
        <v>388414</v>
      </c>
      <c r="H468" s="86">
        <v>388414</v>
      </c>
      <c r="I468" s="86">
        <v>385628</v>
      </c>
      <c r="J468" s="81">
        <f t="shared" si="14"/>
        <v>0.9928272410366259</v>
      </c>
    </row>
    <row r="469" spans="1:10" ht="25.5">
      <c r="A469" s="83">
        <f t="shared" si="15"/>
        <v>457</v>
      </c>
      <c r="B469" s="84" t="s">
        <v>756</v>
      </c>
      <c r="C469" s="85" t="s">
        <v>133</v>
      </c>
      <c r="D469" s="85" t="s">
        <v>139</v>
      </c>
      <c r="E469" s="85" t="s">
        <v>757</v>
      </c>
      <c r="F469" s="85" t="s">
        <v>83</v>
      </c>
      <c r="G469" s="86">
        <v>1355103.25</v>
      </c>
      <c r="H469" s="86">
        <v>1355103.25</v>
      </c>
      <c r="I469" s="86">
        <v>1326344.32</v>
      </c>
      <c r="J469" s="81">
        <f t="shared" si="14"/>
        <v>0.9787773145699414</v>
      </c>
    </row>
    <row r="470" spans="1:10" ht="25.5">
      <c r="A470" s="83">
        <f t="shared" si="15"/>
        <v>458</v>
      </c>
      <c r="B470" s="84" t="s">
        <v>350</v>
      </c>
      <c r="C470" s="85" t="s">
        <v>133</v>
      </c>
      <c r="D470" s="85" t="s">
        <v>139</v>
      </c>
      <c r="E470" s="85" t="s">
        <v>757</v>
      </c>
      <c r="F470" s="85" t="s">
        <v>165</v>
      </c>
      <c r="G470" s="86">
        <v>1355103.25</v>
      </c>
      <c r="H470" s="86">
        <v>1355103.25</v>
      </c>
      <c r="I470" s="86">
        <v>1326344.32</v>
      </c>
      <c r="J470" s="81">
        <f t="shared" si="14"/>
        <v>0.9787773145699414</v>
      </c>
    </row>
    <row r="471" spans="1:10" ht="38.25">
      <c r="A471" s="83">
        <f t="shared" si="15"/>
        <v>459</v>
      </c>
      <c r="B471" s="84" t="s">
        <v>758</v>
      </c>
      <c r="C471" s="85" t="s">
        <v>133</v>
      </c>
      <c r="D471" s="85" t="s">
        <v>139</v>
      </c>
      <c r="E471" s="85" t="s">
        <v>759</v>
      </c>
      <c r="F471" s="85" t="s">
        <v>83</v>
      </c>
      <c r="G471" s="86">
        <v>852754.68</v>
      </c>
      <c r="H471" s="86">
        <v>852754.68</v>
      </c>
      <c r="I471" s="86">
        <v>852754.68</v>
      </c>
      <c r="J471" s="81">
        <f t="shared" si="14"/>
        <v>1</v>
      </c>
    </row>
    <row r="472" spans="1:10" ht="25.5">
      <c r="A472" s="83">
        <f t="shared" si="15"/>
        <v>460</v>
      </c>
      <c r="B472" s="84" t="s">
        <v>350</v>
      </c>
      <c r="C472" s="85" t="s">
        <v>133</v>
      </c>
      <c r="D472" s="85" t="s">
        <v>139</v>
      </c>
      <c r="E472" s="85" t="s">
        <v>759</v>
      </c>
      <c r="F472" s="85" t="s">
        <v>165</v>
      </c>
      <c r="G472" s="86">
        <v>852754.68</v>
      </c>
      <c r="H472" s="86">
        <v>852754.68</v>
      </c>
      <c r="I472" s="86">
        <v>852754.68</v>
      </c>
      <c r="J472" s="81">
        <f t="shared" si="14"/>
        <v>1</v>
      </c>
    </row>
    <row r="473" spans="1:10" ht="25.5">
      <c r="A473" s="83">
        <f t="shared" si="15"/>
        <v>461</v>
      </c>
      <c r="B473" s="84" t="s">
        <v>760</v>
      </c>
      <c r="C473" s="85" t="s">
        <v>133</v>
      </c>
      <c r="D473" s="85" t="s">
        <v>139</v>
      </c>
      <c r="E473" s="85" t="s">
        <v>761</v>
      </c>
      <c r="F473" s="85" t="s">
        <v>83</v>
      </c>
      <c r="G473" s="86">
        <v>449900</v>
      </c>
      <c r="H473" s="86">
        <v>449900</v>
      </c>
      <c r="I473" s="86">
        <v>449900</v>
      </c>
      <c r="J473" s="81">
        <f t="shared" si="14"/>
        <v>1</v>
      </c>
    </row>
    <row r="474" spans="1:10" ht="63.75">
      <c r="A474" s="83">
        <f t="shared" si="15"/>
        <v>462</v>
      </c>
      <c r="B474" s="84" t="s">
        <v>762</v>
      </c>
      <c r="C474" s="85" t="s">
        <v>133</v>
      </c>
      <c r="D474" s="85" t="s">
        <v>139</v>
      </c>
      <c r="E474" s="85" t="s">
        <v>763</v>
      </c>
      <c r="F474" s="85" t="s">
        <v>83</v>
      </c>
      <c r="G474" s="86">
        <v>168180</v>
      </c>
      <c r="H474" s="86">
        <v>168180</v>
      </c>
      <c r="I474" s="86">
        <v>168180</v>
      </c>
      <c r="J474" s="81">
        <f t="shared" si="14"/>
        <v>1</v>
      </c>
    </row>
    <row r="475" spans="1:10" ht="25.5">
      <c r="A475" s="83">
        <f t="shared" si="15"/>
        <v>463</v>
      </c>
      <c r="B475" s="84" t="s">
        <v>350</v>
      </c>
      <c r="C475" s="85" t="s">
        <v>133</v>
      </c>
      <c r="D475" s="85" t="s">
        <v>139</v>
      </c>
      <c r="E475" s="85" t="s">
        <v>763</v>
      </c>
      <c r="F475" s="85" t="s">
        <v>165</v>
      </c>
      <c r="G475" s="86">
        <v>168180</v>
      </c>
      <c r="H475" s="86">
        <v>168180</v>
      </c>
      <c r="I475" s="86">
        <v>168180</v>
      </c>
      <c r="J475" s="81">
        <f t="shared" si="14"/>
        <v>1</v>
      </c>
    </row>
    <row r="476" spans="1:10" ht="63.75">
      <c r="A476" s="83">
        <f t="shared" si="15"/>
        <v>464</v>
      </c>
      <c r="B476" s="84" t="s">
        <v>762</v>
      </c>
      <c r="C476" s="85" t="s">
        <v>133</v>
      </c>
      <c r="D476" s="85" t="s">
        <v>139</v>
      </c>
      <c r="E476" s="85" t="s">
        <v>764</v>
      </c>
      <c r="F476" s="85" t="s">
        <v>83</v>
      </c>
      <c r="G476" s="86">
        <v>281720</v>
      </c>
      <c r="H476" s="86">
        <v>281720</v>
      </c>
      <c r="I476" s="86">
        <v>281720</v>
      </c>
      <c r="J476" s="81">
        <f t="shared" si="14"/>
        <v>1</v>
      </c>
    </row>
    <row r="477" spans="1:10" ht="25.5">
      <c r="A477" s="83">
        <f t="shared" si="15"/>
        <v>465</v>
      </c>
      <c r="B477" s="84" t="s">
        <v>350</v>
      </c>
      <c r="C477" s="85" t="s">
        <v>133</v>
      </c>
      <c r="D477" s="85" t="s">
        <v>139</v>
      </c>
      <c r="E477" s="85" t="s">
        <v>764</v>
      </c>
      <c r="F477" s="85" t="s">
        <v>165</v>
      </c>
      <c r="G477" s="86">
        <v>281720</v>
      </c>
      <c r="H477" s="86">
        <v>281720</v>
      </c>
      <c r="I477" s="86">
        <v>281720</v>
      </c>
      <c r="J477" s="81">
        <f t="shared" si="14"/>
        <v>1</v>
      </c>
    </row>
    <row r="478" spans="1:10" ht="12.75">
      <c r="A478" s="83">
        <f t="shared" si="15"/>
        <v>466</v>
      </c>
      <c r="B478" s="84" t="s">
        <v>715</v>
      </c>
      <c r="C478" s="85" t="s">
        <v>133</v>
      </c>
      <c r="D478" s="85" t="s">
        <v>63</v>
      </c>
      <c r="E478" s="85" t="s">
        <v>339</v>
      </c>
      <c r="F478" s="85" t="s">
        <v>83</v>
      </c>
      <c r="G478" s="86">
        <v>1895343.72</v>
      </c>
      <c r="H478" s="86">
        <v>1895343.72</v>
      </c>
      <c r="I478" s="86">
        <v>1895323.09</v>
      </c>
      <c r="J478" s="81">
        <f t="shared" si="14"/>
        <v>0.9999891154307358</v>
      </c>
    </row>
    <row r="479" spans="1:10" ht="51">
      <c r="A479" s="83">
        <f t="shared" si="15"/>
        <v>467</v>
      </c>
      <c r="B479" s="84" t="s">
        <v>734</v>
      </c>
      <c r="C479" s="85" t="s">
        <v>133</v>
      </c>
      <c r="D479" s="85" t="s">
        <v>63</v>
      </c>
      <c r="E479" s="85" t="s">
        <v>735</v>
      </c>
      <c r="F479" s="85" t="s">
        <v>83</v>
      </c>
      <c r="G479" s="86">
        <v>1895343.72</v>
      </c>
      <c r="H479" s="86">
        <v>1895343.72</v>
      </c>
      <c r="I479" s="86">
        <v>1895323.09</v>
      </c>
      <c r="J479" s="81">
        <f t="shared" si="14"/>
        <v>0.9999891154307358</v>
      </c>
    </row>
    <row r="480" spans="1:10" ht="25.5">
      <c r="A480" s="83">
        <f t="shared" si="15"/>
        <v>468</v>
      </c>
      <c r="B480" s="84" t="s">
        <v>736</v>
      </c>
      <c r="C480" s="85" t="s">
        <v>133</v>
      </c>
      <c r="D480" s="85" t="s">
        <v>63</v>
      </c>
      <c r="E480" s="85" t="s">
        <v>737</v>
      </c>
      <c r="F480" s="85" t="s">
        <v>83</v>
      </c>
      <c r="G480" s="86">
        <v>1423583.16</v>
      </c>
      <c r="H480" s="86">
        <v>1423583.16</v>
      </c>
      <c r="I480" s="86">
        <v>1423583.16</v>
      </c>
      <c r="J480" s="81">
        <f t="shared" si="14"/>
        <v>1</v>
      </c>
    </row>
    <row r="481" spans="1:10" ht="25.5">
      <c r="A481" s="83">
        <f t="shared" si="15"/>
        <v>469</v>
      </c>
      <c r="B481" s="84" t="s">
        <v>738</v>
      </c>
      <c r="C481" s="85" t="s">
        <v>133</v>
      </c>
      <c r="D481" s="85" t="s">
        <v>63</v>
      </c>
      <c r="E481" s="85" t="s">
        <v>739</v>
      </c>
      <c r="F481" s="85" t="s">
        <v>83</v>
      </c>
      <c r="G481" s="86">
        <v>643583.16</v>
      </c>
      <c r="H481" s="86">
        <v>643583.16</v>
      </c>
      <c r="I481" s="86">
        <v>643583.16</v>
      </c>
      <c r="J481" s="81">
        <f t="shared" si="14"/>
        <v>1</v>
      </c>
    </row>
    <row r="482" spans="1:10" ht="25.5">
      <c r="A482" s="83">
        <f t="shared" si="15"/>
        <v>470</v>
      </c>
      <c r="B482" s="84" t="s">
        <v>350</v>
      </c>
      <c r="C482" s="85" t="s">
        <v>133</v>
      </c>
      <c r="D482" s="85" t="s">
        <v>63</v>
      </c>
      <c r="E482" s="85" t="s">
        <v>739</v>
      </c>
      <c r="F482" s="85" t="s">
        <v>165</v>
      </c>
      <c r="G482" s="86">
        <v>596467.89</v>
      </c>
      <c r="H482" s="86">
        <v>596467.89</v>
      </c>
      <c r="I482" s="86">
        <v>596467.89</v>
      </c>
      <c r="J482" s="81">
        <f t="shared" si="14"/>
        <v>1</v>
      </c>
    </row>
    <row r="483" spans="1:10" ht="12.75">
      <c r="A483" s="83">
        <f t="shared" si="15"/>
        <v>471</v>
      </c>
      <c r="B483" s="84" t="s">
        <v>422</v>
      </c>
      <c r="C483" s="85" t="s">
        <v>133</v>
      </c>
      <c r="D483" s="85" t="s">
        <v>63</v>
      </c>
      <c r="E483" s="85" t="s">
        <v>739</v>
      </c>
      <c r="F483" s="85" t="s">
        <v>173</v>
      </c>
      <c r="G483" s="86">
        <v>47115.27</v>
      </c>
      <c r="H483" s="86">
        <v>47115.27</v>
      </c>
      <c r="I483" s="86">
        <v>47115.27</v>
      </c>
      <c r="J483" s="81">
        <f t="shared" si="14"/>
        <v>1</v>
      </c>
    </row>
    <row r="484" spans="1:10" ht="38.25">
      <c r="A484" s="83">
        <f t="shared" si="15"/>
        <v>472</v>
      </c>
      <c r="B484" s="84" t="s">
        <v>765</v>
      </c>
      <c r="C484" s="85" t="s">
        <v>133</v>
      </c>
      <c r="D484" s="85" t="s">
        <v>63</v>
      </c>
      <c r="E484" s="85" t="s">
        <v>766</v>
      </c>
      <c r="F484" s="85" t="s">
        <v>83</v>
      </c>
      <c r="G484" s="86">
        <v>780000</v>
      </c>
      <c r="H484" s="86">
        <v>780000</v>
      </c>
      <c r="I484" s="86">
        <v>780000</v>
      </c>
      <c r="J484" s="81">
        <f t="shared" si="14"/>
        <v>1</v>
      </c>
    </row>
    <row r="485" spans="1:10" ht="12.75">
      <c r="A485" s="83">
        <f t="shared" si="15"/>
        <v>473</v>
      </c>
      <c r="B485" s="84" t="s">
        <v>392</v>
      </c>
      <c r="C485" s="85" t="s">
        <v>133</v>
      </c>
      <c r="D485" s="85" t="s">
        <v>63</v>
      </c>
      <c r="E485" s="85" t="s">
        <v>766</v>
      </c>
      <c r="F485" s="85" t="s">
        <v>169</v>
      </c>
      <c r="G485" s="86">
        <v>738000</v>
      </c>
      <c r="H485" s="86">
        <v>738000</v>
      </c>
      <c r="I485" s="86">
        <v>738000</v>
      </c>
      <c r="J485" s="81">
        <f t="shared" si="14"/>
        <v>1</v>
      </c>
    </row>
    <row r="486" spans="1:10" ht="25.5">
      <c r="A486" s="83">
        <f t="shared" si="15"/>
        <v>474</v>
      </c>
      <c r="B486" s="84" t="s">
        <v>350</v>
      </c>
      <c r="C486" s="85" t="s">
        <v>133</v>
      </c>
      <c r="D486" s="85" t="s">
        <v>63</v>
      </c>
      <c r="E486" s="85" t="s">
        <v>766</v>
      </c>
      <c r="F486" s="85" t="s">
        <v>165</v>
      </c>
      <c r="G486" s="86">
        <v>42000</v>
      </c>
      <c r="H486" s="86">
        <v>42000</v>
      </c>
      <c r="I486" s="86">
        <v>42000</v>
      </c>
      <c r="J486" s="81">
        <f t="shared" si="14"/>
        <v>1</v>
      </c>
    </row>
    <row r="487" spans="1:10" ht="12.75">
      <c r="A487" s="83">
        <f t="shared" si="15"/>
        <v>475</v>
      </c>
      <c r="B487" s="84" t="s">
        <v>767</v>
      </c>
      <c r="C487" s="85" t="s">
        <v>133</v>
      </c>
      <c r="D487" s="85" t="s">
        <v>63</v>
      </c>
      <c r="E487" s="85" t="s">
        <v>768</v>
      </c>
      <c r="F487" s="85" t="s">
        <v>83</v>
      </c>
      <c r="G487" s="86">
        <v>471760.56</v>
      </c>
      <c r="H487" s="86">
        <v>471760.56</v>
      </c>
      <c r="I487" s="86">
        <v>471739.93</v>
      </c>
      <c r="J487" s="81">
        <f t="shared" si="14"/>
        <v>0.9999562701892671</v>
      </c>
    </row>
    <row r="488" spans="1:10" ht="25.5">
      <c r="A488" s="83">
        <f t="shared" si="15"/>
        <v>476</v>
      </c>
      <c r="B488" s="84" t="s">
        <v>769</v>
      </c>
      <c r="C488" s="85" t="s">
        <v>133</v>
      </c>
      <c r="D488" s="85" t="s">
        <v>63</v>
      </c>
      <c r="E488" s="85" t="s">
        <v>770</v>
      </c>
      <c r="F488" s="85" t="s">
        <v>83</v>
      </c>
      <c r="G488" s="86">
        <v>152300</v>
      </c>
      <c r="H488" s="86">
        <v>152300</v>
      </c>
      <c r="I488" s="86">
        <v>152300</v>
      </c>
      <c r="J488" s="81">
        <f t="shared" si="14"/>
        <v>1</v>
      </c>
    </row>
    <row r="489" spans="1:10" ht="25.5">
      <c r="A489" s="83">
        <f t="shared" si="15"/>
        <v>477</v>
      </c>
      <c r="B489" s="84" t="s">
        <v>350</v>
      </c>
      <c r="C489" s="85" t="s">
        <v>133</v>
      </c>
      <c r="D489" s="85" t="s">
        <v>63</v>
      </c>
      <c r="E489" s="85" t="s">
        <v>770</v>
      </c>
      <c r="F489" s="85" t="s">
        <v>165</v>
      </c>
      <c r="G489" s="86">
        <v>29200</v>
      </c>
      <c r="H489" s="86">
        <v>29200</v>
      </c>
      <c r="I489" s="86">
        <v>29200</v>
      </c>
      <c r="J489" s="81">
        <f t="shared" si="14"/>
        <v>1</v>
      </c>
    </row>
    <row r="490" spans="1:10" ht="12.75">
      <c r="A490" s="83">
        <f t="shared" si="15"/>
        <v>478</v>
      </c>
      <c r="B490" s="84" t="s">
        <v>422</v>
      </c>
      <c r="C490" s="85" t="s">
        <v>133</v>
      </c>
      <c r="D490" s="85" t="s">
        <v>63</v>
      </c>
      <c r="E490" s="85" t="s">
        <v>770</v>
      </c>
      <c r="F490" s="85" t="s">
        <v>173</v>
      </c>
      <c r="G490" s="86">
        <v>123100</v>
      </c>
      <c r="H490" s="86">
        <v>123100</v>
      </c>
      <c r="I490" s="86">
        <v>123100</v>
      </c>
      <c r="J490" s="81">
        <f t="shared" si="14"/>
        <v>1</v>
      </c>
    </row>
    <row r="491" spans="1:10" ht="51">
      <c r="A491" s="83">
        <f t="shared" si="15"/>
        <v>479</v>
      </c>
      <c r="B491" s="84" t="s">
        <v>771</v>
      </c>
      <c r="C491" s="85" t="s">
        <v>133</v>
      </c>
      <c r="D491" s="85" t="s">
        <v>63</v>
      </c>
      <c r="E491" s="85" t="s">
        <v>772</v>
      </c>
      <c r="F491" s="85" t="s">
        <v>83</v>
      </c>
      <c r="G491" s="86">
        <v>29200</v>
      </c>
      <c r="H491" s="86">
        <v>29200</v>
      </c>
      <c r="I491" s="86">
        <v>29200</v>
      </c>
      <c r="J491" s="81">
        <f t="shared" si="14"/>
        <v>1</v>
      </c>
    </row>
    <row r="492" spans="1:10" ht="25.5">
      <c r="A492" s="83">
        <f t="shared" si="15"/>
        <v>480</v>
      </c>
      <c r="B492" s="84" t="s">
        <v>350</v>
      </c>
      <c r="C492" s="85" t="s">
        <v>133</v>
      </c>
      <c r="D492" s="85" t="s">
        <v>63</v>
      </c>
      <c r="E492" s="85" t="s">
        <v>772</v>
      </c>
      <c r="F492" s="85" t="s">
        <v>165</v>
      </c>
      <c r="G492" s="86">
        <v>29200</v>
      </c>
      <c r="H492" s="86">
        <v>29200</v>
      </c>
      <c r="I492" s="86">
        <v>29200</v>
      </c>
      <c r="J492" s="81">
        <f t="shared" si="14"/>
        <v>1</v>
      </c>
    </row>
    <row r="493" spans="1:10" ht="25.5">
      <c r="A493" s="83">
        <f t="shared" si="15"/>
        <v>481</v>
      </c>
      <c r="B493" s="84" t="s">
        <v>773</v>
      </c>
      <c r="C493" s="85" t="s">
        <v>133</v>
      </c>
      <c r="D493" s="85" t="s">
        <v>63</v>
      </c>
      <c r="E493" s="85" t="s">
        <v>774</v>
      </c>
      <c r="F493" s="85" t="s">
        <v>83</v>
      </c>
      <c r="G493" s="86">
        <v>40000</v>
      </c>
      <c r="H493" s="86">
        <v>40000</v>
      </c>
      <c r="I493" s="86">
        <v>40000</v>
      </c>
      <c r="J493" s="81">
        <f t="shared" si="14"/>
        <v>1</v>
      </c>
    </row>
    <row r="494" spans="1:10" ht="25.5">
      <c r="A494" s="83">
        <f t="shared" si="15"/>
        <v>482</v>
      </c>
      <c r="B494" s="84" t="s">
        <v>350</v>
      </c>
      <c r="C494" s="85" t="s">
        <v>133</v>
      </c>
      <c r="D494" s="85" t="s">
        <v>63</v>
      </c>
      <c r="E494" s="85" t="s">
        <v>774</v>
      </c>
      <c r="F494" s="85" t="s">
        <v>165</v>
      </c>
      <c r="G494" s="86">
        <v>40000</v>
      </c>
      <c r="H494" s="86">
        <v>40000</v>
      </c>
      <c r="I494" s="86">
        <v>40000</v>
      </c>
      <c r="J494" s="81">
        <f t="shared" si="14"/>
        <v>1</v>
      </c>
    </row>
    <row r="495" spans="1:10" ht="38.25">
      <c r="A495" s="83">
        <f t="shared" si="15"/>
        <v>483</v>
      </c>
      <c r="B495" s="84" t="s">
        <v>775</v>
      </c>
      <c r="C495" s="85" t="s">
        <v>133</v>
      </c>
      <c r="D495" s="85" t="s">
        <v>63</v>
      </c>
      <c r="E495" s="85" t="s">
        <v>776</v>
      </c>
      <c r="F495" s="85" t="s">
        <v>83</v>
      </c>
      <c r="G495" s="86">
        <v>15750</v>
      </c>
      <c r="H495" s="86">
        <v>15750</v>
      </c>
      <c r="I495" s="86">
        <v>15729.37</v>
      </c>
      <c r="J495" s="81">
        <f t="shared" si="14"/>
        <v>0.9986901587301588</v>
      </c>
    </row>
    <row r="496" spans="1:10" ht="25.5">
      <c r="A496" s="83">
        <f t="shared" si="15"/>
        <v>484</v>
      </c>
      <c r="B496" s="84" t="s">
        <v>350</v>
      </c>
      <c r="C496" s="85" t="s">
        <v>133</v>
      </c>
      <c r="D496" s="85" t="s">
        <v>63</v>
      </c>
      <c r="E496" s="85" t="s">
        <v>776</v>
      </c>
      <c r="F496" s="85" t="s">
        <v>165</v>
      </c>
      <c r="G496" s="86">
        <v>15750</v>
      </c>
      <c r="H496" s="86">
        <v>15750</v>
      </c>
      <c r="I496" s="86">
        <v>15729.37</v>
      </c>
      <c r="J496" s="81">
        <f t="shared" si="14"/>
        <v>0.9986901587301588</v>
      </c>
    </row>
    <row r="497" spans="1:10" ht="38.25">
      <c r="A497" s="83">
        <f t="shared" si="15"/>
        <v>485</v>
      </c>
      <c r="B497" s="84" t="s">
        <v>777</v>
      </c>
      <c r="C497" s="85" t="s">
        <v>133</v>
      </c>
      <c r="D497" s="85" t="s">
        <v>63</v>
      </c>
      <c r="E497" s="85" t="s">
        <v>778</v>
      </c>
      <c r="F497" s="85" t="s">
        <v>83</v>
      </c>
      <c r="G497" s="86">
        <v>81010.56</v>
      </c>
      <c r="H497" s="86">
        <v>81010.56</v>
      </c>
      <c r="I497" s="86">
        <v>81010.56</v>
      </c>
      <c r="J497" s="81">
        <f t="shared" si="14"/>
        <v>1</v>
      </c>
    </row>
    <row r="498" spans="1:10" ht="25.5">
      <c r="A498" s="83">
        <f t="shared" si="15"/>
        <v>486</v>
      </c>
      <c r="B498" s="84" t="s">
        <v>350</v>
      </c>
      <c r="C498" s="85" t="s">
        <v>133</v>
      </c>
      <c r="D498" s="85" t="s">
        <v>63</v>
      </c>
      <c r="E498" s="85" t="s">
        <v>778</v>
      </c>
      <c r="F498" s="85" t="s">
        <v>165</v>
      </c>
      <c r="G498" s="86">
        <v>81010.56</v>
      </c>
      <c r="H498" s="86">
        <v>81010.56</v>
      </c>
      <c r="I498" s="86">
        <v>81010.56</v>
      </c>
      <c r="J498" s="81">
        <f t="shared" si="14"/>
        <v>1</v>
      </c>
    </row>
    <row r="499" spans="1:10" ht="25.5">
      <c r="A499" s="83">
        <f t="shared" si="15"/>
        <v>487</v>
      </c>
      <c r="B499" s="84" t="s">
        <v>779</v>
      </c>
      <c r="C499" s="85" t="s">
        <v>133</v>
      </c>
      <c r="D499" s="85" t="s">
        <v>63</v>
      </c>
      <c r="E499" s="85" t="s">
        <v>780</v>
      </c>
      <c r="F499" s="85" t="s">
        <v>83</v>
      </c>
      <c r="G499" s="86">
        <v>36800</v>
      </c>
      <c r="H499" s="86">
        <v>36800</v>
      </c>
      <c r="I499" s="86">
        <v>36800</v>
      </c>
      <c r="J499" s="81">
        <f t="shared" si="14"/>
        <v>1</v>
      </c>
    </row>
    <row r="500" spans="1:10" ht="25.5">
      <c r="A500" s="83">
        <f t="shared" si="15"/>
        <v>488</v>
      </c>
      <c r="B500" s="84" t="s">
        <v>350</v>
      </c>
      <c r="C500" s="85" t="s">
        <v>133</v>
      </c>
      <c r="D500" s="85" t="s">
        <v>63</v>
      </c>
      <c r="E500" s="85" t="s">
        <v>780</v>
      </c>
      <c r="F500" s="85" t="s">
        <v>165</v>
      </c>
      <c r="G500" s="86">
        <v>36800</v>
      </c>
      <c r="H500" s="86">
        <v>36800</v>
      </c>
      <c r="I500" s="86">
        <v>36800</v>
      </c>
      <c r="J500" s="81">
        <f t="shared" si="14"/>
        <v>1</v>
      </c>
    </row>
    <row r="501" spans="1:10" ht="25.5">
      <c r="A501" s="83">
        <f t="shared" si="15"/>
        <v>489</v>
      </c>
      <c r="B501" s="84" t="s">
        <v>769</v>
      </c>
      <c r="C501" s="85" t="s">
        <v>133</v>
      </c>
      <c r="D501" s="85" t="s">
        <v>63</v>
      </c>
      <c r="E501" s="85" t="s">
        <v>781</v>
      </c>
      <c r="F501" s="85" t="s">
        <v>83</v>
      </c>
      <c r="G501" s="86">
        <v>36700</v>
      </c>
      <c r="H501" s="86">
        <v>36700</v>
      </c>
      <c r="I501" s="86">
        <v>36700</v>
      </c>
      <c r="J501" s="81">
        <f t="shared" si="14"/>
        <v>1</v>
      </c>
    </row>
    <row r="502" spans="1:10" ht="25.5">
      <c r="A502" s="83">
        <f t="shared" si="15"/>
        <v>490</v>
      </c>
      <c r="B502" s="84" t="s">
        <v>350</v>
      </c>
      <c r="C502" s="85" t="s">
        <v>133</v>
      </c>
      <c r="D502" s="85" t="s">
        <v>63</v>
      </c>
      <c r="E502" s="85" t="s">
        <v>781</v>
      </c>
      <c r="F502" s="85" t="s">
        <v>165</v>
      </c>
      <c r="G502" s="86">
        <v>36700</v>
      </c>
      <c r="H502" s="86">
        <v>36700</v>
      </c>
      <c r="I502" s="86">
        <v>36700</v>
      </c>
      <c r="J502" s="81">
        <f t="shared" si="14"/>
        <v>1</v>
      </c>
    </row>
    <row r="503" spans="1:10" ht="51">
      <c r="A503" s="83">
        <f t="shared" si="15"/>
        <v>491</v>
      </c>
      <c r="B503" s="84" t="s">
        <v>782</v>
      </c>
      <c r="C503" s="85" t="s">
        <v>133</v>
      </c>
      <c r="D503" s="85" t="s">
        <v>63</v>
      </c>
      <c r="E503" s="85" t="s">
        <v>783</v>
      </c>
      <c r="F503" s="85" t="s">
        <v>83</v>
      </c>
      <c r="G503" s="86">
        <v>80000</v>
      </c>
      <c r="H503" s="86">
        <v>80000</v>
      </c>
      <c r="I503" s="86">
        <v>80000</v>
      </c>
      <c r="J503" s="81">
        <f t="shared" si="14"/>
        <v>1</v>
      </c>
    </row>
    <row r="504" spans="1:10" ht="25.5">
      <c r="A504" s="83">
        <f t="shared" si="15"/>
        <v>492</v>
      </c>
      <c r="B504" s="84" t="s">
        <v>350</v>
      </c>
      <c r="C504" s="85" t="s">
        <v>133</v>
      </c>
      <c r="D504" s="85" t="s">
        <v>63</v>
      </c>
      <c r="E504" s="85" t="s">
        <v>783</v>
      </c>
      <c r="F504" s="85" t="s">
        <v>165</v>
      </c>
      <c r="G504" s="86">
        <v>80000</v>
      </c>
      <c r="H504" s="86">
        <v>80000</v>
      </c>
      <c r="I504" s="86">
        <v>80000</v>
      </c>
      <c r="J504" s="81">
        <f t="shared" si="14"/>
        <v>1</v>
      </c>
    </row>
    <row r="505" spans="1:10" ht="12.75">
      <c r="A505" s="83">
        <f t="shared" si="15"/>
        <v>493</v>
      </c>
      <c r="B505" s="84" t="s">
        <v>784</v>
      </c>
      <c r="C505" s="85" t="s">
        <v>133</v>
      </c>
      <c r="D505" s="85" t="s">
        <v>64</v>
      </c>
      <c r="E505" s="85" t="s">
        <v>339</v>
      </c>
      <c r="F505" s="85" t="s">
        <v>83</v>
      </c>
      <c r="G505" s="86">
        <v>11445424.01</v>
      </c>
      <c r="H505" s="86">
        <v>11445424.01</v>
      </c>
      <c r="I505" s="86">
        <v>11440666.56</v>
      </c>
      <c r="J505" s="81">
        <f t="shared" si="14"/>
        <v>0.9995843360634047</v>
      </c>
    </row>
    <row r="506" spans="1:10" ht="12.75">
      <c r="A506" s="83">
        <f t="shared" si="15"/>
        <v>494</v>
      </c>
      <c r="B506" s="84" t="s">
        <v>785</v>
      </c>
      <c r="C506" s="85" t="s">
        <v>133</v>
      </c>
      <c r="D506" s="85" t="s">
        <v>65</v>
      </c>
      <c r="E506" s="85" t="s">
        <v>339</v>
      </c>
      <c r="F506" s="85" t="s">
        <v>83</v>
      </c>
      <c r="G506" s="86">
        <v>9842014.51</v>
      </c>
      <c r="H506" s="86">
        <v>9842014.51</v>
      </c>
      <c r="I506" s="86">
        <v>9837520.25</v>
      </c>
      <c r="J506" s="81">
        <f t="shared" si="14"/>
        <v>0.999543359746581</v>
      </c>
    </row>
    <row r="507" spans="1:10" ht="51">
      <c r="A507" s="83">
        <f t="shared" si="15"/>
        <v>495</v>
      </c>
      <c r="B507" s="84" t="s">
        <v>734</v>
      </c>
      <c r="C507" s="85" t="s">
        <v>133</v>
      </c>
      <c r="D507" s="85" t="s">
        <v>65</v>
      </c>
      <c r="E507" s="85" t="s">
        <v>735</v>
      </c>
      <c r="F507" s="85" t="s">
        <v>83</v>
      </c>
      <c r="G507" s="86">
        <v>9842014.51</v>
      </c>
      <c r="H507" s="86">
        <v>9842014.51</v>
      </c>
      <c r="I507" s="86">
        <v>9837520.25</v>
      </c>
      <c r="J507" s="81">
        <f t="shared" si="14"/>
        <v>0.999543359746581</v>
      </c>
    </row>
    <row r="508" spans="1:10" ht="12.75">
      <c r="A508" s="83">
        <f t="shared" si="15"/>
        <v>496</v>
      </c>
      <c r="B508" s="84" t="s">
        <v>786</v>
      </c>
      <c r="C508" s="85" t="s">
        <v>133</v>
      </c>
      <c r="D508" s="85" t="s">
        <v>65</v>
      </c>
      <c r="E508" s="85" t="s">
        <v>787</v>
      </c>
      <c r="F508" s="85" t="s">
        <v>83</v>
      </c>
      <c r="G508" s="86">
        <v>9842014.51</v>
      </c>
      <c r="H508" s="86">
        <v>9842014.51</v>
      </c>
      <c r="I508" s="86">
        <v>9837520.25</v>
      </c>
      <c r="J508" s="81">
        <f t="shared" si="14"/>
        <v>0.999543359746581</v>
      </c>
    </row>
    <row r="509" spans="1:10" ht="63.75">
      <c r="A509" s="83">
        <f t="shared" si="15"/>
        <v>497</v>
      </c>
      <c r="B509" s="84" t="s">
        <v>788</v>
      </c>
      <c r="C509" s="85" t="s">
        <v>133</v>
      </c>
      <c r="D509" s="85" t="s">
        <v>65</v>
      </c>
      <c r="E509" s="85" t="s">
        <v>789</v>
      </c>
      <c r="F509" s="85" t="s">
        <v>83</v>
      </c>
      <c r="G509" s="86">
        <v>3258697.66</v>
      </c>
      <c r="H509" s="86">
        <v>3258697.66</v>
      </c>
      <c r="I509" s="86">
        <v>3258697.66</v>
      </c>
      <c r="J509" s="81">
        <f t="shared" si="14"/>
        <v>1</v>
      </c>
    </row>
    <row r="510" spans="1:10" ht="12.75">
      <c r="A510" s="83">
        <f t="shared" si="15"/>
        <v>498</v>
      </c>
      <c r="B510" s="84" t="s">
        <v>422</v>
      </c>
      <c r="C510" s="85" t="s">
        <v>133</v>
      </c>
      <c r="D510" s="85" t="s">
        <v>65</v>
      </c>
      <c r="E510" s="85" t="s">
        <v>789</v>
      </c>
      <c r="F510" s="85" t="s">
        <v>173</v>
      </c>
      <c r="G510" s="86">
        <v>3258697.66</v>
      </c>
      <c r="H510" s="86">
        <v>3258697.66</v>
      </c>
      <c r="I510" s="86">
        <v>3258697.66</v>
      </c>
      <c r="J510" s="81">
        <f t="shared" si="14"/>
        <v>1</v>
      </c>
    </row>
    <row r="511" spans="1:10" ht="12.75">
      <c r="A511" s="83">
        <f t="shared" si="15"/>
        <v>499</v>
      </c>
      <c r="B511" s="84" t="s">
        <v>790</v>
      </c>
      <c r="C511" s="85" t="s">
        <v>133</v>
      </c>
      <c r="D511" s="85" t="s">
        <v>65</v>
      </c>
      <c r="E511" s="85" t="s">
        <v>791</v>
      </c>
      <c r="F511" s="85" t="s">
        <v>83</v>
      </c>
      <c r="G511" s="86">
        <v>3627943.29</v>
      </c>
      <c r="H511" s="86">
        <v>3627943.29</v>
      </c>
      <c r="I511" s="86">
        <v>3624897.93</v>
      </c>
      <c r="J511" s="81">
        <f t="shared" si="14"/>
        <v>0.9991605822482413</v>
      </c>
    </row>
    <row r="512" spans="1:10" ht="12.75">
      <c r="A512" s="83">
        <f t="shared" si="15"/>
        <v>500</v>
      </c>
      <c r="B512" s="84" t="s">
        <v>392</v>
      </c>
      <c r="C512" s="85" t="s">
        <v>133</v>
      </c>
      <c r="D512" s="85" t="s">
        <v>65</v>
      </c>
      <c r="E512" s="85" t="s">
        <v>791</v>
      </c>
      <c r="F512" s="85" t="s">
        <v>169</v>
      </c>
      <c r="G512" s="86">
        <v>2200547</v>
      </c>
      <c r="H512" s="86">
        <v>2200547</v>
      </c>
      <c r="I512" s="86">
        <v>2198419.8</v>
      </c>
      <c r="J512" s="81">
        <f t="shared" si="14"/>
        <v>0.9990333312580917</v>
      </c>
    </row>
    <row r="513" spans="1:10" ht="25.5">
      <c r="A513" s="83">
        <f t="shared" si="15"/>
        <v>501</v>
      </c>
      <c r="B513" s="84" t="s">
        <v>350</v>
      </c>
      <c r="C513" s="85" t="s">
        <v>133</v>
      </c>
      <c r="D513" s="85" t="s">
        <v>65</v>
      </c>
      <c r="E513" s="85" t="s">
        <v>791</v>
      </c>
      <c r="F513" s="85" t="s">
        <v>165</v>
      </c>
      <c r="G513" s="86">
        <v>1002867.29</v>
      </c>
      <c r="H513" s="86">
        <v>1002867.29</v>
      </c>
      <c r="I513" s="86">
        <v>1001949.13</v>
      </c>
      <c r="J513" s="81">
        <f t="shared" si="14"/>
        <v>0.9990844651040518</v>
      </c>
    </row>
    <row r="514" spans="1:10" ht="12.75">
      <c r="A514" s="83">
        <f t="shared" si="15"/>
        <v>502</v>
      </c>
      <c r="B514" s="84" t="s">
        <v>351</v>
      </c>
      <c r="C514" s="85" t="s">
        <v>133</v>
      </c>
      <c r="D514" s="85" t="s">
        <v>65</v>
      </c>
      <c r="E514" s="85" t="s">
        <v>791</v>
      </c>
      <c r="F514" s="85" t="s">
        <v>167</v>
      </c>
      <c r="G514" s="86">
        <v>424529</v>
      </c>
      <c r="H514" s="86">
        <v>424529</v>
      </c>
      <c r="I514" s="86">
        <v>424529</v>
      </c>
      <c r="J514" s="81">
        <f t="shared" si="14"/>
        <v>1</v>
      </c>
    </row>
    <row r="515" spans="1:10" ht="38.25">
      <c r="A515" s="83">
        <f t="shared" si="15"/>
        <v>503</v>
      </c>
      <c r="B515" s="84" t="s">
        <v>792</v>
      </c>
      <c r="C515" s="85" t="s">
        <v>133</v>
      </c>
      <c r="D515" s="85" t="s">
        <v>65</v>
      </c>
      <c r="E515" s="85" t="s">
        <v>793</v>
      </c>
      <c r="F515" s="85" t="s">
        <v>83</v>
      </c>
      <c r="G515" s="86">
        <v>1162418.56</v>
      </c>
      <c r="H515" s="86">
        <v>1162418.56</v>
      </c>
      <c r="I515" s="86">
        <v>1160969.67</v>
      </c>
      <c r="J515" s="81">
        <f t="shared" si="14"/>
        <v>0.9987535556899572</v>
      </c>
    </row>
    <row r="516" spans="1:10" ht="12.75">
      <c r="A516" s="83">
        <f t="shared" si="15"/>
        <v>504</v>
      </c>
      <c r="B516" s="84" t="s">
        <v>392</v>
      </c>
      <c r="C516" s="85" t="s">
        <v>133</v>
      </c>
      <c r="D516" s="85" t="s">
        <v>65</v>
      </c>
      <c r="E516" s="85" t="s">
        <v>793</v>
      </c>
      <c r="F516" s="85" t="s">
        <v>169</v>
      </c>
      <c r="G516" s="86">
        <v>1100274</v>
      </c>
      <c r="H516" s="86">
        <v>1100274</v>
      </c>
      <c r="I516" s="86">
        <v>1098829.65</v>
      </c>
      <c r="J516" s="81">
        <f t="shared" si="14"/>
        <v>0.9986872815316911</v>
      </c>
    </row>
    <row r="517" spans="1:10" ht="25.5">
      <c r="A517" s="83">
        <f t="shared" si="15"/>
        <v>505</v>
      </c>
      <c r="B517" s="84" t="s">
        <v>350</v>
      </c>
      <c r="C517" s="85" t="s">
        <v>133</v>
      </c>
      <c r="D517" s="85" t="s">
        <v>65</v>
      </c>
      <c r="E517" s="85" t="s">
        <v>793</v>
      </c>
      <c r="F517" s="85" t="s">
        <v>165</v>
      </c>
      <c r="G517" s="86">
        <v>62144.56</v>
      </c>
      <c r="H517" s="86">
        <v>62144.56</v>
      </c>
      <c r="I517" s="86">
        <v>62140.02</v>
      </c>
      <c r="J517" s="81">
        <f t="shared" si="14"/>
        <v>0.9999269445306235</v>
      </c>
    </row>
    <row r="518" spans="1:10" ht="25.5">
      <c r="A518" s="83">
        <f t="shared" si="15"/>
        <v>506</v>
      </c>
      <c r="B518" s="84" t="s">
        <v>794</v>
      </c>
      <c r="C518" s="85" t="s">
        <v>133</v>
      </c>
      <c r="D518" s="85" t="s">
        <v>65</v>
      </c>
      <c r="E518" s="85" t="s">
        <v>795</v>
      </c>
      <c r="F518" s="85" t="s">
        <v>83</v>
      </c>
      <c r="G518" s="86">
        <v>334073</v>
      </c>
      <c r="H518" s="86">
        <v>334073</v>
      </c>
      <c r="I518" s="86">
        <v>334073</v>
      </c>
      <c r="J518" s="81">
        <f t="shared" si="14"/>
        <v>1</v>
      </c>
    </row>
    <row r="519" spans="1:10" ht="25.5">
      <c r="A519" s="83">
        <f t="shared" si="15"/>
        <v>507</v>
      </c>
      <c r="B519" s="84" t="s">
        <v>350</v>
      </c>
      <c r="C519" s="85" t="s">
        <v>133</v>
      </c>
      <c r="D519" s="85" t="s">
        <v>65</v>
      </c>
      <c r="E519" s="85" t="s">
        <v>795</v>
      </c>
      <c r="F519" s="85" t="s">
        <v>165</v>
      </c>
      <c r="G519" s="86">
        <v>334073</v>
      </c>
      <c r="H519" s="86">
        <v>334073</v>
      </c>
      <c r="I519" s="86">
        <v>334073</v>
      </c>
      <c r="J519" s="81">
        <f t="shared" si="14"/>
        <v>1</v>
      </c>
    </row>
    <row r="520" spans="1:10" ht="25.5">
      <c r="A520" s="83">
        <f t="shared" si="15"/>
        <v>508</v>
      </c>
      <c r="B520" s="84" t="s">
        <v>796</v>
      </c>
      <c r="C520" s="85" t="s">
        <v>133</v>
      </c>
      <c r="D520" s="85" t="s">
        <v>65</v>
      </c>
      <c r="E520" s="85" t="s">
        <v>797</v>
      </c>
      <c r="F520" s="85" t="s">
        <v>83</v>
      </c>
      <c r="G520" s="86">
        <v>38371</v>
      </c>
      <c r="H520" s="86">
        <v>38371</v>
      </c>
      <c r="I520" s="86">
        <v>38371</v>
      </c>
      <c r="J520" s="81">
        <f t="shared" si="14"/>
        <v>1</v>
      </c>
    </row>
    <row r="521" spans="1:10" ht="25.5">
      <c r="A521" s="83">
        <f t="shared" si="15"/>
        <v>509</v>
      </c>
      <c r="B521" s="84" t="s">
        <v>350</v>
      </c>
      <c r="C521" s="85" t="s">
        <v>133</v>
      </c>
      <c r="D521" s="85" t="s">
        <v>65</v>
      </c>
      <c r="E521" s="85" t="s">
        <v>797</v>
      </c>
      <c r="F521" s="85" t="s">
        <v>165</v>
      </c>
      <c r="G521" s="86">
        <v>38371</v>
      </c>
      <c r="H521" s="86">
        <v>38371</v>
      </c>
      <c r="I521" s="86">
        <v>38371</v>
      </c>
      <c r="J521" s="81">
        <f t="shared" si="14"/>
        <v>1</v>
      </c>
    </row>
    <row r="522" spans="1:10" ht="12.75">
      <c r="A522" s="83">
        <f t="shared" si="15"/>
        <v>510</v>
      </c>
      <c r="B522" s="84" t="s">
        <v>798</v>
      </c>
      <c r="C522" s="85" t="s">
        <v>133</v>
      </c>
      <c r="D522" s="85" t="s">
        <v>65</v>
      </c>
      <c r="E522" s="85" t="s">
        <v>799</v>
      </c>
      <c r="F522" s="85" t="s">
        <v>83</v>
      </c>
      <c r="G522" s="86">
        <v>472300</v>
      </c>
      <c r="H522" s="86">
        <v>472300</v>
      </c>
      <c r="I522" s="86">
        <v>472299.99</v>
      </c>
      <c r="J522" s="81">
        <f t="shared" si="14"/>
        <v>0.9999999788270167</v>
      </c>
    </row>
    <row r="523" spans="1:10" ht="25.5">
      <c r="A523" s="83">
        <f t="shared" si="15"/>
        <v>511</v>
      </c>
      <c r="B523" s="84" t="s">
        <v>350</v>
      </c>
      <c r="C523" s="85" t="s">
        <v>133</v>
      </c>
      <c r="D523" s="85" t="s">
        <v>65</v>
      </c>
      <c r="E523" s="85" t="s">
        <v>799</v>
      </c>
      <c r="F523" s="85" t="s">
        <v>165</v>
      </c>
      <c r="G523" s="86">
        <v>472300</v>
      </c>
      <c r="H523" s="86">
        <v>472300</v>
      </c>
      <c r="I523" s="86">
        <v>472299.99</v>
      </c>
      <c r="J523" s="81">
        <f t="shared" si="14"/>
        <v>0.9999999788270167</v>
      </c>
    </row>
    <row r="524" spans="1:10" ht="89.25">
      <c r="A524" s="83">
        <f t="shared" si="15"/>
        <v>512</v>
      </c>
      <c r="B524" s="84" t="s">
        <v>800</v>
      </c>
      <c r="C524" s="85" t="s">
        <v>133</v>
      </c>
      <c r="D524" s="85" t="s">
        <v>65</v>
      </c>
      <c r="E524" s="85" t="s">
        <v>801</v>
      </c>
      <c r="F524" s="85" t="s">
        <v>83</v>
      </c>
      <c r="G524" s="86">
        <v>50000</v>
      </c>
      <c r="H524" s="86">
        <v>50000</v>
      </c>
      <c r="I524" s="86">
        <v>50000</v>
      </c>
      <c r="J524" s="81">
        <f t="shared" si="14"/>
        <v>1</v>
      </c>
    </row>
    <row r="525" spans="1:10" ht="25.5">
      <c r="A525" s="83">
        <f t="shared" si="15"/>
        <v>513</v>
      </c>
      <c r="B525" s="84" t="s">
        <v>350</v>
      </c>
      <c r="C525" s="85" t="s">
        <v>133</v>
      </c>
      <c r="D525" s="85" t="s">
        <v>65</v>
      </c>
      <c r="E525" s="85" t="s">
        <v>801</v>
      </c>
      <c r="F525" s="85" t="s">
        <v>165</v>
      </c>
      <c r="G525" s="86">
        <v>50000</v>
      </c>
      <c r="H525" s="86">
        <v>50000</v>
      </c>
      <c r="I525" s="86">
        <v>50000</v>
      </c>
      <c r="J525" s="81">
        <f t="shared" si="14"/>
        <v>1</v>
      </c>
    </row>
    <row r="526" spans="1:10" ht="38.25">
      <c r="A526" s="83">
        <f t="shared" si="15"/>
        <v>514</v>
      </c>
      <c r="B526" s="84" t="s">
        <v>802</v>
      </c>
      <c r="C526" s="85" t="s">
        <v>133</v>
      </c>
      <c r="D526" s="85" t="s">
        <v>65</v>
      </c>
      <c r="E526" s="85" t="s">
        <v>803</v>
      </c>
      <c r="F526" s="85" t="s">
        <v>83</v>
      </c>
      <c r="G526" s="86">
        <v>60500</v>
      </c>
      <c r="H526" s="86">
        <v>60500</v>
      </c>
      <c r="I526" s="86">
        <v>60500</v>
      </c>
      <c r="J526" s="81">
        <f aca="true" t="shared" si="16" ref="J526:J589">I526/H526</f>
        <v>1</v>
      </c>
    </row>
    <row r="527" spans="1:10" ht="12.75">
      <c r="A527" s="83">
        <f aca="true" t="shared" si="17" ref="A527:A590">A526+1</f>
        <v>515</v>
      </c>
      <c r="B527" s="84" t="s">
        <v>422</v>
      </c>
      <c r="C527" s="85" t="s">
        <v>133</v>
      </c>
      <c r="D527" s="85" t="s">
        <v>65</v>
      </c>
      <c r="E527" s="85" t="s">
        <v>803</v>
      </c>
      <c r="F527" s="85" t="s">
        <v>173</v>
      </c>
      <c r="G527" s="86">
        <v>60500</v>
      </c>
      <c r="H527" s="86">
        <v>60500</v>
      </c>
      <c r="I527" s="86">
        <v>60500</v>
      </c>
      <c r="J527" s="81">
        <f t="shared" si="16"/>
        <v>1</v>
      </c>
    </row>
    <row r="528" spans="1:10" ht="76.5">
      <c r="A528" s="83">
        <f t="shared" si="17"/>
        <v>516</v>
      </c>
      <c r="B528" s="84" t="s">
        <v>804</v>
      </c>
      <c r="C528" s="85" t="s">
        <v>133</v>
      </c>
      <c r="D528" s="85" t="s">
        <v>65</v>
      </c>
      <c r="E528" s="85" t="s">
        <v>805</v>
      </c>
      <c r="F528" s="85" t="s">
        <v>83</v>
      </c>
      <c r="G528" s="86">
        <v>359410</v>
      </c>
      <c r="H528" s="86">
        <v>359410</v>
      </c>
      <c r="I528" s="86">
        <v>359410</v>
      </c>
      <c r="J528" s="81">
        <f t="shared" si="16"/>
        <v>1</v>
      </c>
    </row>
    <row r="529" spans="1:10" ht="12.75">
      <c r="A529" s="83">
        <f t="shared" si="17"/>
        <v>517</v>
      </c>
      <c r="B529" s="84" t="s">
        <v>422</v>
      </c>
      <c r="C529" s="85" t="s">
        <v>133</v>
      </c>
      <c r="D529" s="85" t="s">
        <v>65</v>
      </c>
      <c r="E529" s="85" t="s">
        <v>805</v>
      </c>
      <c r="F529" s="85" t="s">
        <v>173</v>
      </c>
      <c r="G529" s="86">
        <v>359410</v>
      </c>
      <c r="H529" s="86">
        <v>359410</v>
      </c>
      <c r="I529" s="86">
        <v>359410</v>
      </c>
      <c r="J529" s="81">
        <f t="shared" si="16"/>
        <v>1</v>
      </c>
    </row>
    <row r="530" spans="1:10" ht="51">
      <c r="A530" s="83">
        <f t="shared" si="17"/>
        <v>518</v>
      </c>
      <c r="B530" s="84" t="s">
        <v>806</v>
      </c>
      <c r="C530" s="85" t="s">
        <v>133</v>
      </c>
      <c r="D530" s="85" t="s">
        <v>65</v>
      </c>
      <c r="E530" s="85" t="s">
        <v>807</v>
      </c>
      <c r="F530" s="85" t="s">
        <v>83</v>
      </c>
      <c r="G530" s="86">
        <v>100000</v>
      </c>
      <c r="H530" s="86">
        <v>100000</v>
      </c>
      <c r="I530" s="86">
        <v>100000</v>
      </c>
      <c r="J530" s="81">
        <f t="shared" si="16"/>
        <v>1</v>
      </c>
    </row>
    <row r="531" spans="1:10" ht="12.75">
      <c r="A531" s="83">
        <f t="shared" si="17"/>
        <v>519</v>
      </c>
      <c r="B531" s="84" t="s">
        <v>422</v>
      </c>
      <c r="C531" s="85" t="s">
        <v>133</v>
      </c>
      <c r="D531" s="85" t="s">
        <v>65</v>
      </c>
      <c r="E531" s="85" t="s">
        <v>807</v>
      </c>
      <c r="F531" s="85" t="s">
        <v>173</v>
      </c>
      <c r="G531" s="86">
        <v>100000</v>
      </c>
      <c r="H531" s="86">
        <v>100000</v>
      </c>
      <c r="I531" s="86">
        <v>100000</v>
      </c>
      <c r="J531" s="81">
        <f t="shared" si="16"/>
        <v>1</v>
      </c>
    </row>
    <row r="532" spans="1:10" ht="51">
      <c r="A532" s="83">
        <f t="shared" si="17"/>
        <v>520</v>
      </c>
      <c r="B532" s="84" t="s">
        <v>808</v>
      </c>
      <c r="C532" s="85" t="s">
        <v>133</v>
      </c>
      <c r="D532" s="85" t="s">
        <v>65</v>
      </c>
      <c r="E532" s="85" t="s">
        <v>809</v>
      </c>
      <c r="F532" s="85" t="s">
        <v>83</v>
      </c>
      <c r="G532" s="86">
        <v>50000</v>
      </c>
      <c r="H532" s="86">
        <v>50000</v>
      </c>
      <c r="I532" s="86">
        <v>50000</v>
      </c>
      <c r="J532" s="81">
        <f t="shared" si="16"/>
        <v>1</v>
      </c>
    </row>
    <row r="533" spans="1:10" ht="12.75">
      <c r="A533" s="83">
        <f t="shared" si="17"/>
        <v>521</v>
      </c>
      <c r="B533" s="84" t="s">
        <v>422</v>
      </c>
      <c r="C533" s="85" t="s">
        <v>133</v>
      </c>
      <c r="D533" s="85" t="s">
        <v>65</v>
      </c>
      <c r="E533" s="85" t="s">
        <v>809</v>
      </c>
      <c r="F533" s="85" t="s">
        <v>173</v>
      </c>
      <c r="G533" s="86">
        <v>50000</v>
      </c>
      <c r="H533" s="86">
        <v>50000</v>
      </c>
      <c r="I533" s="86">
        <v>50000</v>
      </c>
      <c r="J533" s="81">
        <f t="shared" si="16"/>
        <v>1</v>
      </c>
    </row>
    <row r="534" spans="1:10" ht="25.5">
      <c r="A534" s="83">
        <f t="shared" si="17"/>
        <v>522</v>
      </c>
      <c r="B534" s="84" t="s">
        <v>810</v>
      </c>
      <c r="C534" s="85" t="s">
        <v>133</v>
      </c>
      <c r="D534" s="85" t="s">
        <v>65</v>
      </c>
      <c r="E534" s="85" t="s">
        <v>811</v>
      </c>
      <c r="F534" s="85" t="s">
        <v>83</v>
      </c>
      <c r="G534" s="86">
        <v>328301</v>
      </c>
      <c r="H534" s="86">
        <v>328301</v>
      </c>
      <c r="I534" s="86">
        <v>328301</v>
      </c>
      <c r="J534" s="81">
        <f t="shared" si="16"/>
        <v>1</v>
      </c>
    </row>
    <row r="535" spans="1:10" ht="25.5">
      <c r="A535" s="83">
        <f t="shared" si="17"/>
        <v>523</v>
      </c>
      <c r="B535" s="84" t="s">
        <v>350</v>
      </c>
      <c r="C535" s="85" t="s">
        <v>133</v>
      </c>
      <c r="D535" s="85" t="s">
        <v>65</v>
      </c>
      <c r="E535" s="85" t="s">
        <v>811</v>
      </c>
      <c r="F535" s="85" t="s">
        <v>165</v>
      </c>
      <c r="G535" s="86">
        <v>328301</v>
      </c>
      <c r="H535" s="86">
        <v>328301</v>
      </c>
      <c r="I535" s="86">
        <v>328301</v>
      </c>
      <c r="J535" s="81">
        <f t="shared" si="16"/>
        <v>1</v>
      </c>
    </row>
    <row r="536" spans="1:10" ht="12.75">
      <c r="A536" s="83">
        <f t="shared" si="17"/>
        <v>524</v>
      </c>
      <c r="B536" s="84" t="s">
        <v>812</v>
      </c>
      <c r="C536" s="85" t="s">
        <v>133</v>
      </c>
      <c r="D536" s="85" t="s">
        <v>141</v>
      </c>
      <c r="E536" s="85" t="s">
        <v>339</v>
      </c>
      <c r="F536" s="85" t="s">
        <v>83</v>
      </c>
      <c r="G536" s="86">
        <v>1603409.5</v>
      </c>
      <c r="H536" s="86">
        <v>1603409.5</v>
      </c>
      <c r="I536" s="86">
        <v>1603146.31</v>
      </c>
      <c r="J536" s="81">
        <f t="shared" si="16"/>
        <v>0.9998358560305399</v>
      </c>
    </row>
    <row r="537" spans="1:10" ht="51">
      <c r="A537" s="83">
        <f t="shared" si="17"/>
        <v>525</v>
      </c>
      <c r="B537" s="84" t="s">
        <v>734</v>
      </c>
      <c r="C537" s="85" t="s">
        <v>133</v>
      </c>
      <c r="D537" s="85" t="s">
        <v>141</v>
      </c>
      <c r="E537" s="85" t="s">
        <v>735</v>
      </c>
      <c r="F537" s="85" t="s">
        <v>83</v>
      </c>
      <c r="G537" s="86">
        <v>1603409.5</v>
      </c>
      <c r="H537" s="86">
        <v>1603409.5</v>
      </c>
      <c r="I537" s="86">
        <v>1603146.31</v>
      </c>
      <c r="J537" s="81">
        <f t="shared" si="16"/>
        <v>0.9998358560305399</v>
      </c>
    </row>
    <row r="538" spans="1:10" ht="12.75">
      <c r="A538" s="83">
        <f t="shared" si="17"/>
        <v>526</v>
      </c>
      <c r="B538" s="84" t="s">
        <v>813</v>
      </c>
      <c r="C538" s="85" t="s">
        <v>133</v>
      </c>
      <c r="D538" s="85" t="s">
        <v>141</v>
      </c>
      <c r="E538" s="85" t="s">
        <v>814</v>
      </c>
      <c r="F538" s="85" t="s">
        <v>83</v>
      </c>
      <c r="G538" s="86">
        <v>1603409.5</v>
      </c>
      <c r="H538" s="86">
        <v>1603409.5</v>
      </c>
      <c r="I538" s="86">
        <v>1603146.31</v>
      </c>
      <c r="J538" s="81">
        <f t="shared" si="16"/>
        <v>0.9998358560305399</v>
      </c>
    </row>
    <row r="539" spans="1:10" ht="38.25">
      <c r="A539" s="83">
        <f t="shared" si="17"/>
        <v>527</v>
      </c>
      <c r="B539" s="84" t="s">
        <v>815</v>
      </c>
      <c r="C539" s="85" t="s">
        <v>133</v>
      </c>
      <c r="D539" s="85" t="s">
        <v>141</v>
      </c>
      <c r="E539" s="85" t="s">
        <v>816</v>
      </c>
      <c r="F539" s="85" t="s">
        <v>83</v>
      </c>
      <c r="G539" s="86">
        <v>1571000.5</v>
      </c>
      <c r="H539" s="86">
        <v>1571000.5</v>
      </c>
      <c r="I539" s="86">
        <v>1570737.31</v>
      </c>
      <c r="J539" s="81">
        <f t="shared" si="16"/>
        <v>0.9998324698178008</v>
      </c>
    </row>
    <row r="540" spans="1:10" ht="12.75">
      <c r="A540" s="83">
        <f t="shared" si="17"/>
        <v>528</v>
      </c>
      <c r="B540" s="84" t="s">
        <v>392</v>
      </c>
      <c r="C540" s="85" t="s">
        <v>133</v>
      </c>
      <c r="D540" s="85" t="s">
        <v>141</v>
      </c>
      <c r="E540" s="85" t="s">
        <v>816</v>
      </c>
      <c r="F540" s="85" t="s">
        <v>169</v>
      </c>
      <c r="G540" s="86">
        <v>1414183.6</v>
      </c>
      <c r="H540" s="86">
        <v>1414183.6</v>
      </c>
      <c r="I540" s="86">
        <v>1413920.42</v>
      </c>
      <c r="J540" s="81">
        <f t="shared" si="16"/>
        <v>0.999813899694495</v>
      </c>
    </row>
    <row r="541" spans="1:10" ht="25.5">
      <c r="A541" s="83">
        <f t="shared" si="17"/>
        <v>529</v>
      </c>
      <c r="B541" s="84" t="s">
        <v>350</v>
      </c>
      <c r="C541" s="85" t="s">
        <v>133</v>
      </c>
      <c r="D541" s="85" t="s">
        <v>141</v>
      </c>
      <c r="E541" s="85" t="s">
        <v>816</v>
      </c>
      <c r="F541" s="85" t="s">
        <v>165</v>
      </c>
      <c r="G541" s="86">
        <v>156816.9</v>
      </c>
      <c r="H541" s="86">
        <v>156816.9</v>
      </c>
      <c r="I541" s="86">
        <v>156816.89</v>
      </c>
      <c r="J541" s="81">
        <f t="shared" si="16"/>
        <v>0.999999936231363</v>
      </c>
    </row>
    <row r="542" spans="1:10" ht="38.25">
      <c r="A542" s="83">
        <f t="shared" si="17"/>
        <v>530</v>
      </c>
      <c r="B542" s="84" t="s">
        <v>817</v>
      </c>
      <c r="C542" s="85" t="s">
        <v>133</v>
      </c>
      <c r="D542" s="85" t="s">
        <v>141</v>
      </c>
      <c r="E542" s="85" t="s">
        <v>818</v>
      </c>
      <c r="F542" s="85" t="s">
        <v>83</v>
      </c>
      <c r="G542" s="86">
        <v>32409</v>
      </c>
      <c r="H542" s="86">
        <v>32409</v>
      </c>
      <c r="I542" s="86">
        <v>32409</v>
      </c>
      <c r="J542" s="81">
        <f t="shared" si="16"/>
        <v>1</v>
      </c>
    </row>
    <row r="543" spans="1:10" ht="25.5">
      <c r="A543" s="83">
        <f t="shared" si="17"/>
        <v>531</v>
      </c>
      <c r="B543" s="84" t="s">
        <v>350</v>
      </c>
      <c r="C543" s="85" t="s">
        <v>133</v>
      </c>
      <c r="D543" s="85" t="s">
        <v>141</v>
      </c>
      <c r="E543" s="85" t="s">
        <v>818</v>
      </c>
      <c r="F543" s="85" t="s">
        <v>165</v>
      </c>
      <c r="G543" s="86">
        <v>32409</v>
      </c>
      <c r="H543" s="86">
        <v>32409</v>
      </c>
      <c r="I543" s="86">
        <v>32409</v>
      </c>
      <c r="J543" s="81">
        <f t="shared" si="16"/>
        <v>1</v>
      </c>
    </row>
    <row r="544" spans="1:10" ht="12.75">
      <c r="A544" s="83">
        <f t="shared" si="17"/>
        <v>532</v>
      </c>
      <c r="B544" s="84" t="s">
        <v>585</v>
      </c>
      <c r="C544" s="85" t="s">
        <v>133</v>
      </c>
      <c r="D544" s="85" t="s">
        <v>142</v>
      </c>
      <c r="E544" s="85" t="s">
        <v>339</v>
      </c>
      <c r="F544" s="85" t="s">
        <v>83</v>
      </c>
      <c r="G544" s="86">
        <v>4096800</v>
      </c>
      <c r="H544" s="86">
        <v>4096800</v>
      </c>
      <c r="I544" s="86">
        <v>4096800</v>
      </c>
      <c r="J544" s="81">
        <f t="shared" si="16"/>
        <v>1</v>
      </c>
    </row>
    <row r="545" spans="1:10" ht="12.75">
      <c r="A545" s="83">
        <f t="shared" si="17"/>
        <v>533</v>
      </c>
      <c r="B545" s="84" t="s">
        <v>590</v>
      </c>
      <c r="C545" s="85" t="s">
        <v>133</v>
      </c>
      <c r="D545" s="85" t="s">
        <v>144</v>
      </c>
      <c r="E545" s="85" t="s">
        <v>339</v>
      </c>
      <c r="F545" s="85" t="s">
        <v>83</v>
      </c>
      <c r="G545" s="86">
        <v>4096800</v>
      </c>
      <c r="H545" s="86">
        <v>4096800</v>
      </c>
      <c r="I545" s="86">
        <v>4096800</v>
      </c>
      <c r="J545" s="81">
        <f t="shared" si="16"/>
        <v>1</v>
      </c>
    </row>
    <row r="546" spans="1:10" ht="51">
      <c r="A546" s="83">
        <f t="shared" si="17"/>
        <v>534</v>
      </c>
      <c r="B546" s="84" t="s">
        <v>734</v>
      </c>
      <c r="C546" s="85" t="s">
        <v>133</v>
      </c>
      <c r="D546" s="85" t="s">
        <v>144</v>
      </c>
      <c r="E546" s="85" t="s">
        <v>735</v>
      </c>
      <c r="F546" s="85" t="s">
        <v>83</v>
      </c>
      <c r="G546" s="86">
        <v>4096800</v>
      </c>
      <c r="H546" s="86">
        <v>4096800</v>
      </c>
      <c r="I546" s="86">
        <v>4096800</v>
      </c>
      <c r="J546" s="81">
        <f t="shared" si="16"/>
        <v>1</v>
      </c>
    </row>
    <row r="547" spans="1:10" ht="25.5">
      <c r="A547" s="83">
        <f t="shared" si="17"/>
        <v>535</v>
      </c>
      <c r="B547" s="84" t="s">
        <v>819</v>
      </c>
      <c r="C547" s="85" t="s">
        <v>133</v>
      </c>
      <c r="D547" s="85" t="s">
        <v>144</v>
      </c>
      <c r="E547" s="85" t="s">
        <v>820</v>
      </c>
      <c r="F547" s="85" t="s">
        <v>83</v>
      </c>
      <c r="G547" s="86">
        <v>3672000</v>
      </c>
      <c r="H547" s="86">
        <v>3672000</v>
      </c>
      <c r="I547" s="86">
        <v>3672000</v>
      </c>
      <c r="J547" s="81">
        <f t="shared" si="16"/>
        <v>1</v>
      </c>
    </row>
    <row r="548" spans="1:10" ht="38.25">
      <c r="A548" s="83">
        <f t="shared" si="17"/>
        <v>536</v>
      </c>
      <c r="B548" s="84" t="s">
        <v>821</v>
      </c>
      <c r="C548" s="85" t="s">
        <v>133</v>
      </c>
      <c r="D548" s="85" t="s">
        <v>144</v>
      </c>
      <c r="E548" s="85" t="s">
        <v>822</v>
      </c>
      <c r="F548" s="85" t="s">
        <v>83</v>
      </c>
      <c r="G548" s="86">
        <v>940000</v>
      </c>
      <c r="H548" s="86">
        <v>940000</v>
      </c>
      <c r="I548" s="86">
        <v>940000</v>
      </c>
      <c r="J548" s="81">
        <f t="shared" si="16"/>
        <v>1</v>
      </c>
    </row>
    <row r="549" spans="1:10" ht="25.5">
      <c r="A549" s="83">
        <f t="shared" si="17"/>
        <v>537</v>
      </c>
      <c r="B549" s="84" t="s">
        <v>595</v>
      </c>
      <c r="C549" s="85" t="s">
        <v>133</v>
      </c>
      <c r="D549" s="85" t="s">
        <v>144</v>
      </c>
      <c r="E549" s="85" t="s">
        <v>822</v>
      </c>
      <c r="F549" s="85" t="s">
        <v>175</v>
      </c>
      <c r="G549" s="86">
        <v>940000</v>
      </c>
      <c r="H549" s="86">
        <v>940000</v>
      </c>
      <c r="I549" s="86">
        <v>940000</v>
      </c>
      <c r="J549" s="81">
        <f t="shared" si="16"/>
        <v>1</v>
      </c>
    </row>
    <row r="550" spans="1:10" ht="25.5">
      <c r="A550" s="83">
        <f t="shared" si="17"/>
        <v>538</v>
      </c>
      <c r="B550" s="84" t="s">
        <v>823</v>
      </c>
      <c r="C550" s="85" t="s">
        <v>133</v>
      </c>
      <c r="D550" s="85" t="s">
        <v>144</v>
      </c>
      <c r="E550" s="85" t="s">
        <v>824</v>
      </c>
      <c r="F550" s="85" t="s">
        <v>83</v>
      </c>
      <c r="G550" s="86">
        <v>1743500</v>
      </c>
      <c r="H550" s="86">
        <v>1743500</v>
      </c>
      <c r="I550" s="86">
        <v>1743500</v>
      </c>
      <c r="J550" s="81">
        <f t="shared" si="16"/>
        <v>1</v>
      </c>
    </row>
    <row r="551" spans="1:10" ht="25.5">
      <c r="A551" s="83">
        <f t="shared" si="17"/>
        <v>539</v>
      </c>
      <c r="B551" s="84" t="s">
        <v>595</v>
      </c>
      <c r="C551" s="85" t="s">
        <v>133</v>
      </c>
      <c r="D551" s="85" t="s">
        <v>144</v>
      </c>
      <c r="E551" s="85" t="s">
        <v>824</v>
      </c>
      <c r="F551" s="85" t="s">
        <v>175</v>
      </c>
      <c r="G551" s="86">
        <v>1743500</v>
      </c>
      <c r="H551" s="86">
        <v>1743500</v>
      </c>
      <c r="I551" s="86">
        <v>1743500</v>
      </c>
      <c r="J551" s="81">
        <f t="shared" si="16"/>
        <v>1</v>
      </c>
    </row>
    <row r="552" spans="1:10" ht="25.5">
      <c r="A552" s="83">
        <f t="shared" si="17"/>
        <v>540</v>
      </c>
      <c r="B552" s="84" t="s">
        <v>825</v>
      </c>
      <c r="C552" s="85" t="s">
        <v>133</v>
      </c>
      <c r="D552" s="85" t="s">
        <v>144</v>
      </c>
      <c r="E552" s="85" t="s">
        <v>826</v>
      </c>
      <c r="F552" s="85" t="s">
        <v>83</v>
      </c>
      <c r="G552" s="86">
        <v>988500</v>
      </c>
      <c r="H552" s="86">
        <v>988500</v>
      </c>
      <c r="I552" s="86">
        <v>988500</v>
      </c>
      <c r="J552" s="81">
        <f t="shared" si="16"/>
        <v>1</v>
      </c>
    </row>
    <row r="553" spans="1:10" ht="25.5">
      <c r="A553" s="83">
        <f t="shared" si="17"/>
        <v>541</v>
      </c>
      <c r="B553" s="84" t="s">
        <v>595</v>
      </c>
      <c r="C553" s="85" t="s">
        <v>133</v>
      </c>
      <c r="D553" s="85" t="s">
        <v>144</v>
      </c>
      <c r="E553" s="85" t="s">
        <v>826</v>
      </c>
      <c r="F553" s="85" t="s">
        <v>175</v>
      </c>
      <c r="G553" s="86">
        <v>988500</v>
      </c>
      <c r="H553" s="86">
        <v>988500</v>
      </c>
      <c r="I553" s="86">
        <v>988500</v>
      </c>
      <c r="J553" s="81">
        <f t="shared" si="16"/>
        <v>1</v>
      </c>
    </row>
    <row r="554" spans="1:10" ht="38.25">
      <c r="A554" s="83">
        <f t="shared" si="17"/>
        <v>542</v>
      </c>
      <c r="B554" s="84" t="s">
        <v>827</v>
      </c>
      <c r="C554" s="85" t="s">
        <v>133</v>
      </c>
      <c r="D554" s="85" t="s">
        <v>144</v>
      </c>
      <c r="E554" s="85" t="s">
        <v>828</v>
      </c>
      <c r="F554" s="85" t="s">
        <v>83</v>
      </c>
      <c r="G554" s="86">
        <v>424800</v>
      </c>
      <c r="H554" s="86">
        <v>424800</v>
      </c>
      <c r="I554" s="86">
        <v>424800</v>
      </c>
      <c r="J554" s="81">
        <f t="shared" si="16"/>
        <v>1</v>
      </c>
    </row>
    <row r="555" spans="1:10" ht="38.25">
      <c r="A555" s="83">
        <f t="shared" si="17"/>
        <v>543</v>
      </c>
      <c r="B555" s="84" t="s">
        <v>829</v>
      </c>
      <c r="C555" s="85" t="s">
        <v>133</v>
      </c>
      <c r="D555" s="85" t="s">
        <v>144</v>
      </c>
      <c r="E555" s="85" t="s">
        <v>830</v>
      </c>
      <c r="F555" s="85" t="s">
        <v>83</v>
      </c>
      <c r="G555" s="86">
        <v>118600</v>
      </c>
      <c r="H555" s="86">
        <v>118600</v>
      </c>
      <c r="I555" s="86">
        <v>118600</v>
      </c>
      <c r="J555" s="81">
        <f t="shared" si="16"/>
        <v>1</v>
      </c>
    </row>
    <row r="556" spans="1:10" ht="25.5">
      <c r="A556" s="83">
        <f t="shared" si="17"/>
        <v>544</v>
      </c>
      <c r="B556" s="84" t="s">
        <v>595</v>
      </c>
      <c r="C556" s="85" t="s">
        <v>133</v>
      </c>
      <c r="D556" s="85" t="s">
        <v>144</v>
      </c>
      <c r="E556" s="85" t="s">
        <v>830</v>
      </c>
      <c r="F556" s="85" t="s">
        <v>175</v>
      </c>
      <c r="G556" s="86">
        <v>118600</v>
      </c>
      <c r="H556" s="86">
        <v>118600</v>
      </c>
      <c r="I556" s="86">
        <v>118600</v>
      </c>
      <c r="J556" s="81">
        <f t="shared" si="16"/>
        <v>1</v>
      </c>
    </row>
    <row r="557" spans="1:10" ht="25.5">
      <c r="A557" s="83">
        <f t="shared" si="17"/>
        <v>545</v>
      </c>
      <c r="B557" s="84" t="s">
        <v>831</v>
      </c>
      <c r="C557" s="85" t="s">
        <v>133</v>
      </c>
      <c r="D557" s="85" t="s">
        <v>144</v>
      </c>
      <c r="E557" s="85" t="s">
        <v>832</v>
      </c>
      <c r="F557" s="85" t="s">
        <v>83</v>
      </c>
      <c r="G557" s="86">
        <v>306200</v>
      </c>
      <c r="H557" s="86">
        <v>306200</v>
      </c>
      <c r="I557" s="86">
        <v>306200</v>
      </c>
      <c r="J557" s="81">
        <f t="shared" si="16"/>
        <v>1</v>
      </c>
    </row>
    <row r="558" spans="1:10" ht="25.5">
      <c r="A558" s="83">
        <f t="shared" si="17"/>
        <v>546</v>
      </c>
      <c r="B558" s="84" t="s">
        <v>595</v>
      </c>
      <c r="C558" s="85" t="s">
        <v>133</v>
      </c>
      <c r="D558" s="85" t="s">
        <v>144</v>
      </c>
      <c r="E558" s="85" t="s">
        <v>832</v>
      </c>
      <c r="F558" s="85" t="s">
        <v>175</v>
      </c>
      <c r="G558" s="86">
        <v>306200</v>
      </c>
      <c r="H558" s="86">
        <v>306200</v>
      </c>
      <c r="I558" s="86">
        <v>306200</v>
      </c>
      <c r="J558" s="81">
        <f t="shared" si="16"/>
        <v>1</v>
      </c>
    </row>
    <row r="559" spans="1:10" ht="12.75">
      <c r="A559" s="83">
        <f t="shared" si="17"/>
        <v>547</v>
      </c>
      <c r="B559" s="84" t="s">
        <v>833</v>
      </c>
      <c r="C559" s="85" t="s">
        <v>133</v>
      </c>
      <c r="D559" s="85" t="s">
        <v>66</v>
      </c>
      <c r="E559" s="85" t="s">
        <v>339</v>
      </c>
      <c r="F559" s="85" t="s">
        <v>83</v>
      </c>
      <c r="G559" s="86">
        <v>37075811.54</v>
      </c>
      <c r="H559" s="86">
        <v>37075811.54</v>
      </c>
      <c r="I559" s="86">
        <v>24793207</v>
      </c>
      <c r="J559" s="81">
        <f t="shared" si="16"/>
        <v>0.6687165019503711</v>
      </c>
    </row>
    <row r="560" spans="1:10" ht="12.75">
      <c r="A560" s="83">
        <f t="shared" si="17"/>
        <v>548</v>
      </c>
      <c r="B560" s="84" t="s">
        <v>834</v>
      </c>
      <c r="C560" s="85" t="s">
        <v>133</v>
      </c>
      <c r="D560" s="85" t="s">
        <v>146</v>
      </c>
      <c r="E560" s="85" t="s">
        <v>339</v>
      </c>
      <c r="F560" s="85" t="s">
        <v>83</v>
      </c>
      <c r="G560" s="86">
        <v>13076487.54</v>
      </c>
      <c r="H560" s="86">
        <v>13076487.54</v>
      </c>
      <c r="I560" s="86">
        <v>10609857.85</v>
      </c>
      <c r="J560" s="81">
        <f t="shared" si="16"/>
        <v>0.8113690941504924</v>
      </c>
    </row>
    <row r="561" spans="1:10" ht="51">
      <c r="A561" s="83">
        <f t="shared" si="17"/>
        <v>549</v>
      </c>
      <c r="B561" s="84" t="s">
        <v>734</v>
      </c>
      <c r="C561" s="85" t="s">
        <v>133</v>
      </c>
      <c r="D561" s="85" t="s">
        <v>146</v>
      </c>
      <c r="E561" s="85" t="s">
        <v>735</v>
      </c>
      <c r="F561" s="85" t="s">
        <v>83</v>
      </c>
      <c r="G561" s="86">
        <v>13076487.54</v>
      </c>
      <c r="H561" s="86">
        <v>13076487.54</v>
      </c>
      <c r="I561" s="86">
        <v>10609857.85</v>
      </c>
      <c r="J561" s="81">
        <f t="shared" si="16"/>
        <v>0.8113690941504924</v>
      </c>
    </row>
    <row r="562" spans="1:10" ht="25.5">
      <c r="A562" s="83">
        <f t="shared" si="17"/>
        <v>550</v>
      </c>
      <c r="B562" s="84" t="s">
        <v>760</v>
      </c>
      <c r="C562" s="85" t="s">
        <v>133</v>
      </c>
      <c r="D562" s="85" t="s">
        <v>146</v>
      </c>
      <c r="E562" s="85" t="s">
        <v>761</v>
      </c>
      <c r="F562" s="85" t="s">
        <v>83</v>
      </c>
      <c r="G562" s="86">
        <v>13076487.54</v>
      </c>
      <c r="H562" s="86">
        <v>13076487.54</v>
      </c>
      <c r="I562" s="86">
        <v>10609857.85</v>
      </c>
      <c r="J562" s="81">
        <f t="shared" si="16"/>
        <v>0.8113690941504924</v>
      </c>
    </row>
    <row r="563" spans="1:10" ht="25.5">
      <c r="A563" s="83">
        <f t="shared" si="17"/>
        <v>551</v>
      </c>
      <c r="B563" s="84" t="s">
        <v>835</v>
      </c>
      <c r="C563" s="85" t="s">
        <v>133</v>
      </c>
      <c r="D563" s="85" t="s">
        <v>146</v>
      </c>
      <c r="E563" s="85" t="s">
        <v>836</v>
      </c>
      <c r="F563" s="85" t="s">
        <v>83</v>
      </c>
      <c r="G563" s="86">
        <v>10653527.54</v>
      </c>
      <c r="H563" s="86">
        <v>10653527.54</v>
      </c>
      <c r="I563" s="86">
        <v>10415204.85</v>
      </c>
      <c r="J563" s="81">
        <f t="shared" si="16"/>
        <v>0.9776296922211739</v>
      </c>
    </row>
    <row r="564" spans="1:10" ht="12.75">
      <c r="A564" s="83">
        <f t="shared" si="17"/>
        <v>552</v>
      </c>
      <c r="B564" s="84" t="s">
        <v>392</v>
      </c>
      <c r="C564" s="85" t="s">
        <v>133</v>
      </c>
      <c r="D564" s="85" t="s">
        <v>146</v>
      </c>
      <c r="E564" s="85" t="s">
        <v>836</v>
      </c>
      <c r="F564" s="85" t="s">
        <v>169</v>
      </c>
      <c r="G564" s="86">
        <v>8756900</v>
      </c>
      <c r="H564" s="86">
        <v>8756900</v>
      </c>
      <c r="I564" s="86">
        <v>8518577.31</v>
      </c>
      <c r="J564" s="81">
        <f t="shared" si="16"/>
        <v>0.9727845824435588</v>
      </c>
    </row>
    <row r="565" spans="1:10" ht="25.5">
      <c r="A565" s="83">
        <f t="shared" si="17"/>
        <v>553</v>
      </c>
      <c r="B565" s="84" t="s">
        <v>350</v>
      </c>
      <c r="C565" s="85" t="s">
        <v>133</v>
      </c>
      <c r="D565" s="85" t="s">
        <v>146</v>
      </c>
      <c r="E565" s="85" t="s">
        <v>836</v>
      </c>
      <c r="F565" s="85" t="s">
        <v>165</v>
      </c>
      <c r="G565" s="86">
        <v>1521827.43</v>
      </c>
      <c r="H565" s="86">
        <v>1521827.43</v>
      </c>
      <c r="I565" s="86">
        <v>1521827.43</v>
      </c>
      <c r="J565" s="81">
        <f t="shared" si="16"/>
        <v>1</v>
      </c>
    </row>
    <row r="566" spans="1:10" ht="12.75">
      <c r="A566" s="83">
        <f t="shared" si="17"/>
        <v>554</v>
      </c>
      <c r="B566" s="84" t="s">
        <v>351</v>
      </c>
      <c r="C566" s="85" t="s">
        <v>133</v>
      </c>
      <c r="D566" s="85" t="s">
        <v>146</v>
      </c>
      <c r="E566" s="85" t="s">
        <v>836</v>
      </c>
      <c r="F566" s="85" t="s">
        <v>167</v>
      </c>
      <c r="G566" s="86">
        <v>374800.11</v>
      </c>
      <c r="H566" s="86">
        <v>374800.11</v>
      </c>
      <c r="I566" s="86">
        <v>374800.11</v>
      </c>
      <c r="J566" s="81">
        <f t="shared" si="16"/>
        <v>1</v>
      </c>
    </row>
    <row r="567" spans="1:10" ht="38.25">
      <c r="A567" s="83">
        <f t="shared" si="17"/>
        <v>555</v>
      </c>
      <c r="B567" s="84" t="s">
        <v>837</v>
      </c>
      <c r="C567" s="85" t="s">
        <v>133</v>
      </c>
      <c r="D567" s="85" t="s">
        <v>146</v>
      </c>
      <c r="E567" s="85" t="s">
        <v>838</v>
      </c>
      <c r="F567" s="85" t="s">
        <v>83</v>
      </c>
      <c r="G567" s="86">
        <v>13500</v>
      </c>
      <c r="H567" s="86">
        <v>13500</v>
      </c>
      <c r="I567" s="86">
        <v>13500</v>
      </c>
      <c r="J567" s="81">
        <f t="shared" si="16"/>
        <v>1</v>
      </c>
    </row>
    <row r="568" spans="1:10" ht="25.5">
      <c r="A568" s="83">
        <f t="shared" si="17"/>
        <v>556</v>
      </c>
      <c r="B568" s="84" t="s">
        <v>350</v>
      </c>
      <c r="C568" s="85" t="s">
        <v>133</v>
      </c>
      <c r="D568" s="85" t="s">
        <v>146</v>
      </c>
      <c r="E568" s="85" t="s">
        <v>838</v>
      </c>
      <c r="F568" s="85" t="s">
        <v>165</v>
      </c>
      <c r="G568" s="86">
        <v>13500</v>
      </c>
      <c r="H568" s="86">
        <v>13500</v>
      </c>
      <c r="I568" s="86">
        <v>13500</v>
      </c>
      <c r="J568" s="81">
        <f t="shared" si="16"/>
        <v>1</v>
      </c>
    </row>
    <row r="569" spans="1:10" ht="38.25">
      <c r="A569" s="83">
        <f t="shared" si="17"/>
        <v>557</v>
      </c>
      <c r="B569" s="84" t="s">
        <v>839</v>
      </c>
      <c r="C569" s="85" t="s">
        <v>133</v>
      </c>
      <c r="D569" s="85" t="s">
        <v>146</v>
      </c>
      <c r="E569" s="85" t="s">
        <v>840</v>
      </c>
      <c r="F569" s="85" t="s">
        <v>83</v>
      </c>
      <c r="G569" s="86">
        <v>2409460</v>
      </c>
      <c r="H569" s="86">
        <v>2409460</v>
      </c>
      <c r="I569" s="86">
        <v>181153</v>
      </c>
      <c r="J569" s="81">
        <f t="shared" si="16"/>
        <v>0.07518406613930093</v>
      </c>
    </row>
    <row r="570" spans="1:10" ht="25.5">
      <c r="A570" s="83">
        <f t="shared" si="17"/>
        <v>558</v>
      </c>
      <c r="B570" s="84" t="s">
        <v>350</v>
      </c>
      <c r="C570" s="85" t="s">
        <v>133</v>
      </c>
      <c r="D570" s="85" t="s">
        <v>146</v>
      </c>
      <c r="E570" s="85" t="s">
        <v>840</v>
      </c>
      <c r="F570" s="85" t="s">
        <v>165</v>
      </c>
      <c r="G570" s="86">
        <v>2409460</v>
      </c>
      <c r="H570" s="86">
        <v>2409460</v>
      </c>
      <c r="I570" s="86">
        <v>181153</v>
      </c>
      <c r="J570" s="81">
        <f t="shared" si="16"/>
        <v>0.07518406613930093</v>
      </c>
    </row>
    <row r="571" spans="1:10" ht="12.75">
      <c r="A571" s="83">
        <f t="shared" si="17"/>
        <v>559</v>
      </c>
      <c r="B571" s="84" t="s">
        <v>841</v>
      </c>
      <c r="C571" s="85" t="s">
        <v>133</v>
      </c>
      <c r="D571" s="85" t="s">
        <v>85</v>
      </c>
      <c r="E571" s="85" t="s">
        <v>339</v>
      </c>
      <c r="F571" s="85" t="s">
        <v>83</v>
      </c>
      <c r="G571" s="86">
        <v>23999324</v>
      </c>
      <c r="H571" s="86">
        <v>23999324</v>
      </c>
      <c r="I571" s="86">
        <v>14183349.15</v>
      </c>
      <c r="J571" s="81">
        <f t="shared" si="16"/>
        <v>0.5909895274550233</v>
      </c>
    </row>
    <row r="572" spans="1:10" ht="51">
      <c r="A572" s="83">
        <f t="shared" si="17"/>
        <v>560</v>
      </c>
      <c r="B572" s="84" t="s">
        <v>734</v>
      </c>
      <c r="C572" s="85" t="s">
        <v>133</v>
      </c>
      <c r="D572" s="85" t="s">
        <v>85</v>
      </c>
      <c r="E572" s="85" t="s">
        <v>735</v>
      </c>
      <c r="F572" s="85" t="s">
        <v>83</v>
      </c>
      <c r="G572" s="86">
        <v>23999324</v>
      </c>
      <c r="H572" s="86">
        <v>23999324</v>
      </c>
      <c r="I572" s="86">
        <v>14183349.15</v>
      </c>
      <c r="J572" s="81">
        <f t="shared" si="16"/>
        <v>0.5909895274550233</v>
      </c>
    </row>
    <row r="573" spans="1:10" ht="25.5">
      <c r="A573" s="83">
        <f t="shared" si="17"/>
        <v>561</v>
      </c>
      <c r="B573" s="84" t="s">
        <v>760</v>
      </c>
      <c r="C573" s="85" t="s">
        <v>133</v>
      </c>
      <c r="D573" s="85" t="s">
        <v>85</v>
      </c>
      <c r="E573" s="85" t="s">
        <v>761</v>
      </c>
      <c r="F573" s="85" t="s">
        <v>83</v>
      </c>
      <c r="G573" s="86">
        <v>23999324</v>
      </c>
      <c r="H573" s="86">
        <v>23999324</v>
      </c>
      <c r="I573" s="86">
        <v>14183349.15</v>
      </c>
      <c r="J573" s="81">
        <f t="shared" si="16"/>
        <v>0.5909895274550233</v>
      </c>
    </row>
    <row r="574" spans="1:10" ht="12.75">
      <c r="A574" s="83">
        <f t="shared" si="17"/>
        <v>562</v>
      </c>
      <c r="B574" s="84" t="s">
        <v>842</v>
      </c>
      <c r="C574" s="85" t="s">
        <v>133</v>
      </c>
      <c r="D574" s="85" t="s">
        <v>85</v>
      </c>
      <c r="E574" s="85" t="s">
        <v>843</v>
      </c>
      <c r="F574" s="85" t="s">
        <v>83</v>
      </c>
      <c r="G574" s="86">
        <v>2600200</v>
      </c>
      <c r="H574" s="86">
        <v>2600200</v>
      </c>
      <c r="I574" s="86">
        <v>2600200</v>
      </c>
      <c r="J574" s="81">
        <f t="shared" si="16"/>
        <v>1</v>
      </c>
    </row>
    <row r="575" spans="1:10" ht="12.75">
      <c r="A575" s="83">
        <f t="shared" si="17"/>
        <v>563</v>
      </c>
      <c r="B575" s="84" t="s">
        <v>392</v>
      </c>
      <c r="C575" s="85" t="s">
        <v>133</v>
      </c>
      <c r="D575" s="85" t="s">
        <v>85</v>
      </c>
      <c r="E575" s="85" t="s">
        <v>843</v>
      </c>
      <c r="F575" s="85" t="s">
        <v>169</v>
      </c>
      <c r="G575" s="86">
        <v>1025535.4</v>
      </c>
      <c r="H575" s="86">
        <v>1025535.4</v>
      </c>
      <c r="I575" s="86">
        <v>1025535.4</v>
      </c>
      <c r="J575" s="81">
        <f t="shared" si="16"/>
        <v>1</v>
      </c>
    </row>
    <row r="576" spans="1:10" ht="25.5">
      <c r="A576" s="83">
        <f t="shared" si="17"/>
        <v>564</v>
      </c>
      <c r="B576" s="84" t="s">
        <v>350</v>
      </c>
      <c r="C576" s="85" t="s">
        <v>133</v>
      </c>
      <c r="D576" s="85" t="s">
        <v>85</v>
      </c>
      <c r="E576" s="85" t="s">
        <v>843</v>
      </c>
      <c r="F576" s="85" t="s">
        <v>165</v>
      </c>
      <c r="G576" s="86">
        <v>1574664.6</v>
      </c>
      <c r="H576" s="86">
        <v>1574664.6</v>
      </c>
      <c r="I576" s="86">
        <v>1574664.6</v>
      </c>
      <c r="J576" s="81">
        <f t="shared" si="16"/>
        <v>1</v>
      </c>
    </row>
    <row r="577" spans="1:10" ht="25.5">
      <c r="A577" s="83">
        <f t="shared" si="17"/>
        <v>565</v>
      </c>
      <c r="B577" s="84" t="s">
        <v>844</v>
      </c>
      <c r="C577" s="85" t="s">
        <v>133</v>
      </c>
      <c r="D577" s="85" t="s">
        <v>85</v>
      </c>
      <c r="E577" s="85" t="s">
        <v>845</v>
      </c>
      <c r="F577" s="85" t="s">
        <v>83</v>
      </c>
      <c r="G577" s="86">
        <v>2694994</v>
      </c>
      <c r="H577" s="86">
        <v>2694994</v>
      </c>
      <c r="I577" s="86">
        <v>2694994</v>
      </c>
      <c r="J577" s="81">
        <f t="shared" si="16"/>
        <v>1</v>
      </c>
    </row>
    <row r="578" spans="1:10" ht="25.5">
      <c r="A578" s="83">
        <f t="shared" si="17"/>
        <v>566</v>
      </c>
      <c r="B578" s="84" t="s">
        <v>350</v>
      </c>
      <c r="C578" s="85" t="s">
        <v>133</v>
      </c>
      <c r="D578" s="85" t="s">
        <v>85</v>
      </c>
      <c r="E578" s="85" t="s">
        <v>845</v>
      </c>
      <c r="F578" s="85" t="s">
        <v>165</v>
      </c>
      <c r="G578" s="86">
        <v>2694994</v>
      </c>
      <c r="H578" s="86">
        <v>2694994</v>
      </c>
      <c r="I578" s="86">
        <v>2694994</v>
      </c>
      <c r="J578" s="81">
        <f t="shared" si="16"/>
        <v>1</v>
      </c>
    </row>
    <row r="579" spans="1:10" ht="38.25">
      <c r="A579" s="83">
        <f t="shared" si="17"/>
        <v>567</v>
      </c>
      <c r="B579" s="84" t="s">
        <v>846</v>
      </c>
      <c r="C579" s="85" t="s">
        <v>133</v>
      </c>
      <c r="D579" s="85" t="s">
        <v>85</v>
      </c>
      <c r="E579" s="85" t="s">
        <v>847</v>
      </c>
      <c r="F579" s="85" t="s">
        <v>83</v>
      </c>
      <c r="G579" s="86">
        <v>15000000</v>
      </c>
      <c r="H579" s="86">
        <v>15000000</v>
      </c>
      <c r="I579" s="86">
        <v>6577535.62</v>
      </c>
      <c r="J579" s="81">
        <f t="shared" si="16"/>
        <v>0.4385023746666667</v>
      </c>
    </row>
    <row r="580" spans="1:10" ht="12.75">
      <c r="A580" s="83">
        <f t="shared" si="17"/>
        <v>568</v>
      </c>
      <c r="B580" s="84" t="s">
        <v>405</v>
      </c>
      <c r="C580" s="85" t="s">
        <v>133</v>
      </c>
      <c r="D580" s="85" t="s">
        <v>85</v>
      </c>
      <c r="E580" s="85" t="s">
        <v>847</v>
      </c>
      <c r="F580" s="85" t="s">
        <v>170</v>
      </c>
      <c r="G580" s="86">
        <v>15000000</v>
      </c>
      <c r="H580" s="86">
        <v>15000000</v>
      </c>
      <c r="I580" s="86">
        <v>6577535.62</v>
      </c>
      <c r="J580" s="81">
        <f t="shared" si="16"/>
        <v>0.4385023746666667</v>
      </c>
    </row>
    <row r="581" spans="1:10" ht="38.25">
      <c r="A581" s="83">
        <f t="shared" si="17"/>
        <v>569</v>
      </c>
      <c r="B581" s="84" t="s">
        <v>848</v>
      </c>
      <c r="C581" s="85" t="s">
        <v>133</v>
      </c>
      <c r="D581" s="85" t="s">
        <v>85</v>
      </c>
      <c r="E581" s="85" t="s">
        <v>849</v>
      </c>
      <c r="F581" s="85" t="s">
        <v>83</v>
      </c>
      <c r="G581" s="86">
        <v>3431030</v>
      </c>
      <c r="H581" s="86">
        <v>3431030</v>
      </c>
      <c r="I581" s="86">
        <v>2037519.53</v>
      </c>
      <c r="J581" s="81">
        <f t="shared" si="16"/>
        <v>0.5938506891516542</v>
      </c>
    </row>
    <row r="582" spans="1:10" ht="25.5">
      <c r="A582" s="83">
        <f t="shared" si="17"/>
        <v>570</v>
      </c>
      <c r="B582" s="84" t="s">
        <v>350</v>
      </c>
      <c r="C582" s="85" t="s">
        <v>133</v>
      </c>
      <c r="D582" s="85" t="s">
        <v>85</v>
      </c>
      <c r="E582" s="85" t="s">
        <v>849</v>
      </c>
      <c r="F582" s="85" t="s">
        <v>165</v>
      </c>
      <c r="G582" s="86">
        <v>432000</v>
      </c>
      <c r="H582" s="86">
        <v>432000</v>
      </c>
      <c r="I582" s="86">
        <v>370519.53</v>
      </c>
      <c r="J582" s="81">
        <f t="shared" si="16"/>
        <v>0.8576840972222223</v>
      </c>
    </row>
    <row r="583" spans="1:10" ht="12.75">
      <c r="A583" s="83">
        <f t="shared" si="17"/>
        <v>571</v>
      </c>
      <c r="B583" s="84" t="s">
        <v>405</v>
      </c>
      <c r="C583" s="85" t="s">
        <v>133</v>
      </c>
      <c r="D583" s="85" t="s">
        <v>85</v>
      </c>
      <c r="E583" s="85" t="s">
        <v>849</v>
      </c>
      <c r="F583" s="85" t="s">
        <v>170</v>
      </c>
      <c r="G583" s="86">
        <v>2999030</v>
      </c>
      <c r="H583" s="86">
        <v>2999030</v>
      </c>
      <c r="I583" s="86">
        <v>1667000</v>
      </c>
      <c r="J583" s="81">
        <f t="shared" si="16"/>
        <v>0.5558463903328743</v>
      </c>
    </row>
    <row r="584" spans="1:10" ht="25.5">
      <c r="A584" s="83">
        <f t="shared" si="17"/>
        <v>572</v>
      </c>
      <c r="B584" s="84" t="s">
        <v>850</v>
      </c>
      <c r="C584" s="85" t="s">
        <v>133</v>
      </c>
      <c r="D584" s="85" t="s">
        <v>85</v>
      </c>
      <c r="E584" s="85" t="s">
        <v>851</v>
      </c>
      <c r="F584" s="85" t="s">
        <v>83</v>
      </c>
      <c r="G584" s="86">
        <v>112200</v>
      </c>
      <c r="H584" s="86">
        <v>112200</v>
      </c>
      <c r="I584" s="86">
        <v>112200</v>
      </c>
      <c r="J584" s="81">
        <f t="shared" si="16"/>
        <v>1</v>
      </c>
    </row>
    <row r="585" spans="1:10" ht="25.5">
      <c r="A585" s="83">
        <f t="shared" si="17"/>
        <v>573</v>
      </c>
      <c r="B585" s="84" t="s">
        <v>350</v>
      </c>
      <c r="C585" s="85" t="s">
        <v>133</v>
      </c>
      <c r="D585" s="85" t="s">
        <v>85</v>
      </c>
      <c r="E585" s="85" t="s">
        <v>851</v>
      </c>
      <c r="F585" s="85" t="s">
        <v>165</v>
      </c>
      <c r="G585" s="86">
        <v>112200</v>
      </c>
      <c r="H585" s="86">
        <v>112200</v>
      </c>
      <c r="I585" s="86">
        <v>112200</v>
      </c>
      <c r="J585" s="81">
        <f t="shared" si="16"/>
        <v>1</v>
      </c>
    </row>
    <row r="586" spans="1:10" ht="38.25">
      <c r="A586" s="83">
        <f t="shared" si="17"/>
        <v>574</v>
      </c>
      <c r="B586" s="84" t="s">
        <v>837</v>
      </c>
      <c r="C586" s="85" t="s">
        <v>133</v>
      </c>
      <c r="D586" s="85" t="s">
        <v>85</v>
      </c>
      <c r="E586" s="85" t="s">
        <v>838</v>
      </c>
      <c r="F586" s="85" t="s">
        <v>83</v>
      </c>
      <c r="G586" s="86">
        <v>160900</v>
      </c>
      <c r="H586" s="86">
        <v>160900</v>
      </c>
      <c r="I586" s="86">
        <v>160900</v>
      </c>
      <c r="J586" s="81">
        <f t="shared" si="16"/>
        <v>1</v>
      </c>
    </row>
    <row r="587" spans="1:10" ht="25.5">
      <c r="A587" s="83">
        <f t="shared" si="17"/>
        <v>575</v>
      </c>
      <c r="B587" s="84" t="s">
        <v>350</v>
      </c>
      <c r="C587" s="85" t="s">
        <v>133</v>
      </c>
      <c r="D587" s="85" t="s">
        <v>85</v>
      </c>
      <c r="E587" s="85" t="s">
        <v>838</v>
      </c>
      <c r="F587" s="85" t="s">
        <v>165</v>
      </c>
      <c r="G587" s="86">
        <v>160900</v>
      </c>
      <c r="H587" s="86">
        <v>160900</v>
      </c>
      <c r="I587" s="86">
        <v>160900</v>
      </c>
      <c r="J587" s="81">
        <f t="shared" si="16"/>
        <v>1</v>
      </c>
    </row>
    <row r="588" spans="1:13" s="92" customFormat="1" ht="12.75">
      <c r="A588" s="88">
        <f t="shared" si="17"/>
        <v>576</v>
      </c>
      <c r="B588" s="89" t="s">
        <v>852</v>
      </c>
      <c r="C588" s="90" t="s">
        <v>40</v>
      </c>
      <c r="D588" s="90" t="s">
        <v>82</v>
      </c>
      <c r="E588" s="90" t="s">
        <v>339</v>
      </c>
      <c r="F588" s="90" t="s">
        <v>83</v>
      </c>
      <c r="G588" s="91">
        <v>2450500</v>
      </c>
      <c r="H588" s="91">
        <v>2450500</v>
      </c>
      <c r="I588" s="91">
        <v>2319978.97</v>
      </c>
      <c r="J588" s="82">
        <f t="shared" si="16"/>
        <v>0.9467369802081209</v>
      </c>
      <c r="K588" s="6"/>
      <c r="L588" s="6"/>
      <c r="M588" s="6"/>
    </row>
    <row r="589" spans="1:10" ht="12.75">
      <c r="A589" s="83">
        <f t="shared" si="17"/>
        <v>577</v>
      </c>
      <c r="B589" s="84" t="s">
        <v>340</v>
      </c>
      <c r="C589" s="85" t="s">
        <v>40</v>
      </c>
      <c r="D589" s="85" t="s">
        <v>71</v>
      </c>
      <c r="E589" s="85" t="s">
        <v>339</v>
      </c>
      <c r="F589" s="85" t="s">
        <v>83</v>
      </c>
      <c r="G589" s="86">
        <v>2450500</v>
      </c>
      <c r="H589" s="86">
        <v>2450500</v>
      </c>
      <c r="I589" s="86">
        <v>2319978.97</v>
      </c>
      <c r="J589" s="81">
        <f t="shared" si="16"/>
        <v>0.9467369802081209</v>
      </c>
    </row>
    <row r="590" spans="1:10" ht="38.25">
      <c r="A590" s="83">
        <f t="shared" si="17"/>
        <v>578</v>
      </c>
      <c r="B590" s="84" t="s">
        <v>853</v>
      </c>
      <c r="C590" s="85" t="s">
        <v>40</v>
      </c>
      <c r="D590" s="85" t="s">
        <v>53</v>
      </c>
      <c r="E590" s="85" t="s">
        <v>339</v>
      </c>
      <c r="F590" s="85" t="s">
        <v>83</v>
      </c>
      <c r="G590" s="86">
        <v>2450500</v>
      </c>
      <c r="H590" s="86">
        <v>2450500</v>
      </c>
      <c r="I590" s="86">
        <v>2319978.97</v>
      </c>
      <c r="J590" s="81">
        <f aca="true" t="shared" si="18" ref="J590:J609">I590/H590</f>
        <v>0.9467369802081209</v>
      </c>
    </row>
    <row r="591" spans="1:10" ht="12.75">
      <c r="A591" s="83">
        <f aca="true" t="shared" si="19" ref="A591:A608">A590+1</f>
        <v>579</v>
      </c>
      <c r="B591" s="84" t="s">
        <v>342</v>
      </c>
      <c r="C591" s="85" t="s">
        <v>40</v>
      </c>
      <c r="D591" s="85" t="s">
        <v>53</v>
      </c>
      <c r="E591" s="85" t="s">
        <v>343</v>
      </c>
      <c r="F591" s="85" t="s">
        <v>83</v>
      </c>
      <c r="G591" s="86">
        <v>2450500</v>
      </c>
      <c r="H591" s="86">
        <v>2450500</v>
      </c>
      <c r="I591" s="86">
        <v>2319978.97</v>
      </c>
      <c r="J591" s="81">
        <f t="shared" si="18"/>
        <v>0.9467369802081209</v>
      </c>
    </row>
    <row r="592" spans="1:10" ht="25.5">
      <c r="A592" s="83">
        <f t="shared" si="19"/>
        <v>580</v>
      </c>
      <c r="B592" s="84" t="s">
        <v>348</v>
      </c>
      <c r="C592" s="85" t="s">
        <v>40</v>
      </c>
      <c r="D592" s="85" t="s">
        <v>53</v>
      </c>
      <c r="E592" s="85" t="s">
        <v>349</v>
      </c>
      <c r="F592" s="85" t="s">
        <v>83</v>
      </c>
      <c r="G592" s="86">
        <v>1179494</v>
      </c>
      <c r="H592" s="86">
        <v>1179494</v>
      </c>
      <c r="I592" s="86">
        <v>1162672.1</v>
      </c>
      <c r="J592" s="81">
        <f t="shared" si="18"/>
        <v>0.9857380368191785</v>
      </c>
    </row>
    <row r="593" spans="1:10" ht="25.5">
      <c r="A593" s="83">
        <f t="shared" si="19"/>
        <v>581</v>
      </c>
      <c r="B593" s="84" t="s">
        <v>346</v>
      </c>
      <c r="C593" s="85" t="s">
        <v>40</v>
      </c>
      <c r="D593" s="85" t="s">
        <v>53</v>
      </c>
      <c r="E593" s="85" t="s">
        <v>349</v>
      </c>
      <c r="F593" s="85" t="s">
        <v>164</v>
      </c>
      <c r="G593" s="86">
        <v>1175894</v>
      </c>
      <c r="H593" s="86">
        <v>1175894</v>
      </c>
      <c r="I593" s="86">
        <v>1159072.1</v>
      </c>
      <c r="J593" s="81">
        <f t="shared" si="18"/>
        <v>0.9856943738126056</v>
      </c>
    </row>
    <row r="594" spans="1:10" ht="25.5">
      <c r="A594" s="83">
        <f t="shared" si="19"/>
        <v>582</v>
      </c>
      <c r="B594" s="84" t="s">
        <v>350</v>
      </c>
      <c r="C594" s="85" t="s">
        <v>40</v>
      </c>
      <c r="D594" s="85" t="s">
        <v>53</v>
      </c>
      <c r="E594" s="85" t="s">
        <v>349</v>
      </c>
      <c r="F594" s="85" t="s">
        <v>165</v>
      </c>
      <c r="G594" s="86">
        <v>3600</v>
      </c>
      <c r="H594" s="86">
        <v>3600</v>
      </c>
      <c r="I594" s="86">
        <v>3600</v>
      </c>
      <c r="J594" s="81">
        <f t="shared" si="18"/>
        <v>1</v>
      </c>
    </row>
    <row r="595" spans="1:10" ht="25.5">
      <c r="A595" s="83">
        <f t="shared" si="19"/>
        <v>583</v>
      </c>
      <c r="B595" s="84" t="s">
        <v>854</v>
      </c>
      <c r="C595" s="85" t="s">
        <v>40</v>
      </c>
      <c r="D595" s="85" t="s">
        <v>53</v>
      </c>
      <c r="E595" s="85" t="s">
        <v>855</v>
      </c>
      <c r="F595" s="85" t="s">
        <v>83</v>
      </c>
      <c r="G595" s="86">
        <v>1163006</v>
      </c>
      <c r="H595" s="86">
        <v>1163006</v>
      </c>
      <c r="I595" s="86">
        <v>1056506.87</v>
      </c>
      <c r="J595" s="81">
        <f t="shared" si="18"/>
        <v>0.9084277037263782</v>
      </c>
    </row>
    <row r="596" spans="1:10" ht="25.5">
      <c r="A596" s="83">
        <f t="shared" si="19"/>
        <v>584</v>
      </c>
      <c r="B596" s="84" t="s">
        <v>346</v>
      </c>
      <c r="C596" s="85" t="s">
        <v>40</v>
      </c>
      <c r="D596" s="85" t="s">
        <v>53</v>
      </c>
      <c r="E596" s="85" t="s">
        <v>855</v>
      </c>
      <c r="F596" s="85" t="s">
        <v>164</v>
      </c>
      <c r="G596" s="86">
        <v>1163006</v>
      </c>
      <c r="H596" s="86">
        <v>1163006</v>
      </c>
      <c r="I596" s="86">
        <v>1056506.87</v>
      </c>
      <c r="J596" s="81">
        <f t="shared" si="18"/>
        <v>0.9084277037263782</v>
      </c>
    </row>
    <row r="597" spans="1:10" ht="25.5">
      <c r="A597" s="83">
        <f t="shared" si="19"/>
        <v>585</v>
      </c>
      <c r="B597" s="84" t="s">
        <v>856</v>
      </c>
      <c r="C597" s="85" t="s">
        <v>40</v>
      </c>
      <c r="D597" s="85" t="s">
        <v>53</v>
      </c>
      <c r="E597" s="85" t="s">
        <v>857</v>
      </c>
      <c r="F597" s="85" t="s">
        <v>83</v>
      </c>
      <c r="G597" s="86">
        <v>108000</v>
      </c>
      <c r="H597" s="86">
        <v>108000</v>
      </c>
      <c r="I597" s="86">
        <v>100800</v>
      </c>
      <c r="J597" s="81">
        <f t="shared" si="18"/>
        <v>0.9333333333333333</v>
      </c>
    </row>
    <row r="598" spans="1:10" ht="25.5">
      <c r="A598" s="83">
        <f t="shared" si="19"/>
        <v>586</v>
      </c>
      <c r="B598" s="84" t="s">
        <v>346</v>
      </c>
      <c r="C598" s="85" t="s">
        <v>40</v>
      </c>
      <c r="D598" s="85" t="s">
        <v>53</v>
      </c>
      <c r="E598" s="85" t="s">
        <v>857</v>
      </c>
      <c r="F598" s="85" t="s">
        <v>164</v>
      </c>
      <c r="G598" s="86">
        <v>108000</v>
      </c>
      <c r="H598" s="86">
        <v>108000</v>
      </c>
      <c r="I598" s="86">
        <v>100800</v>
      </c>
      <c r="J598" s="81">
        <f t="shared" si="18"/>
        <v>0.9333333333333333</v>
      </c>
    </row>
    <row r="599" spans="1:13" s="92" customFormat="1" ht="25.5">
      <c r="A599" s="88">
        <f t="shared" si="19"/>
        <v>587</v>
      </c>
      <c r="B599" s="89" t="s">
        <v>858</v>
      </c>
      <c r="C599" s="90" t="s">
        <v>41</v>
      </c>
      <c r="D599" s="90" t="s">
        <v>82</v>
      </c>
      <c r="E599" s="90" t="s">
        <v>339</v>
      </c>
      <c r="F599" s="90" t="s">
        <v>83</v>
      </c>
      <c r="G599" s="91">
        <v>2078235.48</v>
      </c>
      <c r="H599" s="91">
        <v>2078235.48</v>
      </c>
      <c r="I599" s="91">
        <v>2022928.63</v>
      </c>
      <c r="J599" s="82">
        <f t="shared" si="18"/>
        <v>0.9733875922472461</v>
      </c>
      <c r="K599" s="6"/>
      <c r="L599" s="6"/>
      <c r="M599" s="6"/>
    </row>
    <row r="600" spans="1:10" ht="12.75">
      <c r="A600" s="83">
        <f t="shared" si="19"/>
        <v>588</v>
      </c>
      <c r="B600" s="84" t="s">
        <v>340</v>
      </c>
      <c r="C600" s="85" t="s">
        <v>41</v>
      </c>
      <c r="D600" s="85" t="s">
        <v>71</v>
      </c>
      <c r="E600" s="85" t="s">
        <v>339</v>
      </c>
      <c r="F600" s="85" t="s">
        <v>83</v>
      </c>
      <c r="G600" s="86">
        <v>2078235.48</v>
      </c>
      <c r="H600" s="86">
        <v>2078235.48</v>
      </c>
      <c r="I600" s="86">
        <v>2022928.63</v>
      </c>
      <c r="J600" s="81">
        <f t="shared" si="18"/>
        <v>0.9733875922472461</v>
      </c>
    </row>
    <row r="601" spans="1:10" ht="38.25">
      <c r="A601" s="83">
        <f t="shared" si="19"/>
        <v>589</v>
      </c>
      <c r="B601" s="84" t="s">
        <v>352</v>
      </c>
      <c r="C601" s="85" t="s">
        <v>41</v>
      </c>
      <c r="D601" s="85" t="s">
        <v>135</v>
      </c>
      <c r="E601" s="85" t="s">
        <v>339</v>
      </c>
      <c r="F601" s="85" t="s">
        <v>83</v>
      </c>
      <c r="G601" s="86">
        <v>2078235.48</v>
      </c>
      <c r="H601" s="86">
        <v>2078235.48</v>
      </c>
      <c r="I601" s="86">
        <v>2022928.63</v>
      </c>
      <c r="J601" s="81">
        <f t="shared" si="18"/>
        <v>0.9733875922472461</v>
      </c>
    </row>
    <row r="602" spans="1:10" ht="12.75">
      <c r="A602" s="83">
        <f t="shared" si="19"/>
        <v>590</v>
      </c>
      <c r="B602" s="84" t="s">
        <v>342</v>
      </c>
      <c r="C602" s="85" t="s">
        <v>41</v>
      </c>
      <c r="D602" s="85" t="s">
        <v>135</v>
      </c>
      <c r="E602" s="85" t="s">
        <v>343</v>
      </c>
      <c r="F602" s="85" t="s">
        <v>83</v>
      </c>
      <c r="G602" s="86">
        <v>2078235.48</v>
      </c>
      <c r="H602" s="86">
        <v>2078235.48</v>
      </c>
      <c r="I602" s="86">
        <v>2022928.63</v>
      </c>
      <c r="J602" s="81">
        <f t="shared" si="18"/>
        <v>0.9733875922472461</v>
      </c>
    </row>
    <row r="603" spans="1:10" ht="25.5">
      <c r="A603" s="83">
        <f t="shared" si="19"/>
        <v>591</v>
      </c>
      <c r="B603" s="84" t="s">
        <v>348</v>
      </c>
      <c r="C603" s="85" t="s">
        <v>41</v>
      </c>
      <c r="D603" s="85" t="s">
        <v>135</v>
      </c>
      <c r="E603" s="85" t="s">
        <v>349</v>
      </c>
      <c r="F603" s="85" t="s">
        <v>83</v>
      </c>
      <c r="G603" s="86">
        <v>1309008.51</v>
      </c>
      <c r="H603" s="86">
        <v>1309008.51</v>
      </c>
      <c r="I603" s="86">
        <v>1299436.6</v>
      </c>
      <c r="J603" s="81">
        <f t="shared" si="18"/>
        <v>0.992687664039709</v>
      </c>
    </row>
    <row r="604" spans="1:10" ht="25.5">
      <c r="A604" s="83">
        <f t="shared" si="19"/>
        <v>592</v>
      </c>
      <c r="B604" s="84" t="s">
        <v>346</v>
      </c>
      <c r="C604" s="85" t="s">
        <v>41</v>
      </c>
      <c r="D604" s="85" t="s">
        <v>135</v>
      </c>
      <c r="E604" s="85" t="s">
        <v>349</v>
      </c>
      <c r="F604" s="85" t="s">
        <v>164</v>
      </c>
      <c r="G604" s="86">
        <v>1197264.51</v>
      </c>
      <c r="H604" s="86">
        <v>1197264.51</v>
      </c>
      <c r="I604" s="86">
        <v>1187692.6</v>
      </c>
      <c r="J604" s="81">
        <f t="shared" si="18"/>
        <v>0.9920051835496235</v>
      </c>
    </row>
    <row r="605" spans="1:10" ht="25.5">
      <c r="A605" s="83">
        <f t="shared" si="19"/>
        <v>593</v>
      </c>
      <c r="B605" s="84" t="s">
        <v>350</v>
      </c>
      <c r="C605" s="85" t="s">
        <v>41</v>
      </c>
      <c r="D605" s="85" t="s">
        <v>135</v>
      </c>
      <c r="E605" s="85" t="s">
        <v>349</v>
      </c>
      <c r="F605" s="85" t="s">
        <v>165</v>
      </c>
      <c r="G605" s="86">
        <v>108744</v>
      </c>
      <c r="H605" s="86">
        <v>108744</v>
      </c>
      <c r="I605" s="86">
        <v>108744</v>
      </c>
      <c r="J605" s="81">
        <f t="shared" si="18"/>
        <v>1</v>
      </c>
    </row>
    <row r="606" spans="1:10" ht="12.75">
      <c r="A606" s="83">
        <f t="shared" si="19"/>
        <v>594</v>
      </c>
      <c r="B606" s="84" t="s">
        <v>351</v>
      </c>
      <c r="C606" s="85" t="s">
        <v>41</v>
      </c>
      <c r="D606" s="85" t="s">
        <v>135</v>
      </c>
      <c r="E606" s="85" t="s">
        <v>349</v>
      </c>
      <c r="F606" s="85" t="s">
        <v>167</v>
      </c>
      <c r="G606" s="86">
        <v>3000</v>
      </c>
      <c r="H606" s="86">
        <v>3000</v>
      </c>
      <c r="I606" s="86">
        <v>3000</v>
      </c>
      <c r="J606" s="81">
        <f t="shared" si="18"/>
        <v>1</v>
      </c>
    </row>
    <row r="607" spans="1:10" ht="25.5">
      <c r="A607" s="83">
        <f t="shared" si="19"/>
        <v>595</v>
      </c>
      <c r="B607" s="84" t="s">
        <v>859</v>
      </c>
      <c r="C607" s="85" t="s">
        <v>41</v>
      </c>
      <c r="D607" s="85" t="s">
        <v>135</v>
      </c>
      <c r="E607" s="85" t="s">
        <v>860</v>
      </c>
      <c r="F607" s="85" t="s">
        <v>83</v>
      </c>
      <c r="G607" s="86">
        <v>769226.97</v>
      </c>
      <c r="H607" s="86">
        <v>769226.97</v>
      </c>
      <c r="I607" s="86">
        <v>723492.03</v>
      </c>
      <c r="J607" s="81">
        <f t="shared" si="18"/>
        <v>0.9405442843482205</v>
      </c>
    </row>
    <row r="608" spans="1:10" ht="25.5">
      <c r="A608" s="83">
        <f t="shared" si="19"/>
        <v>596</v>
      </c>
      <c r="B608" s="84" t="s">
        <v>346</v>
      </c>
      <c r="C608" s="85" t="s">
        <v>41</v>
      </c>
      <c r="D608" s="85" t="s">
        <v>135</v>
      </c>
      <c r="E608" s="85" t="s">
        <v>860</v>
      </c>
      <c r="F608" s="85" t="s">
        <v>164</v>
      </c>
      <c r="G608" s="86">
        <v>769226.97</v>
      </c>
      <c r="H608" s="86">
        <v>769226.97</v>
      </c>
      <c r="I608" s="86">
        <v>723492.03</v>
      </c>
      <c r="J608" s="81">
        <f t="shared" si="18"/>
        <v>0.9405442843482205</v>
      </c>
    </row>
    <row r="609" spans="1:10" ht="12.75">
      <c r="A609" s="154" t="s">
        <v>334</v>
      </c>
      <c r="B609" s="154"/>
      <c r="C609" s="154"/>
      <c r="D609" s="154"/>
      <c r="E609" s="154"/>
      <c r="F609" s="154"/>
      <c r="G609" s="87">
        <v>1122932900.99</v>
      </c>
      <c r="H609" s="87">
        <v>1122933400.99</v>
      </c>
      <c r="I609" s="87">
        <v>1031853071.85</v>
      </c>
      <c r="J609" s="81">
        <f t="shared" si="18"/>
        <v>0.9188907115420186</v>
      </c>
    </row>
    <row r="610" spans="1:13" s="92" customFormat="1" ht="11.25">
      <c r="A610" s="93"/>
      <c r="B610" s="94"/>
      <c r="G610" s="95"/>
      <c r="H610" s="95"/>
      <c r="K610" s="6"/>
      <c r="L610" s="6"/>
      <c r="M610" s="6"/>
    </row>
  </sheetData>
  <sheetProtection/>
  <autoFilter ref="A12:M609"/>
  <mergeCells count="16">
    <mergeCell ref="I9:J10"/>
    <mergeCell ref="H1:J1"/>
    <mergeCell ref="H2:J2"/>
    <mergeCell ref="H3:J3"/>
    <mergeCell ref="H4:J4"/>
    <mergeCell ref="H5:J5"/>
    <mergeCell ref="A7:J7"/>
    <mergeCell ref="A9:A11"/>
    <mergeCell ref="B9:B11"/>
    <mergeCell ref="D9:D11"/>
    <mergeCell ref="E9:E11"/>
    <mergeCell ref="A609:F609"/>
    <mergeCell ref="F9:F11"/>
    <mergeCell ref="G9:G11"/>
    <mergeCell ref="C9:C11"/>
    <mergeCell ref="H9:H11"/>
  </mergeCells>
  <printOptions/>
  <pageMargins left="0.984251968503937" right="0" top="0.1968503937007874" bottom="0.1968503937007874" header="0.5118110236220472" footer="0.5118110236220472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4"/>
  <sheetViews>
    <sheetView zoomScalePageLayoutView="0" workbookViewId="0" topLeftCell="A1">
      <selection activeCell="E5" sqref="E5:F5"/>
    </sheetView>
  </sheetViews>
  <sheetFormatPr defaultColWidth="9.140625" defaultRowHeight="12.75"/>
  <cols>
    <col min="1" max="1" width="5.57421875" style="3" customWidth="1"/>
    <col min="2" max="2" width="41.8515625" style="4" customWidth="1"/>
    <col min="3" max="3" width="22.421875" style="4" customWidth="1"/>
    <col min="4" max="5" width="15.00390625" style="4" customWidth="1"/>
    <col min="6" max="6" width="15.57421875" style="4" customWidth="1"/>
    <col min="7" max="7" width="11.140625" style="4" customWidth="1"/>
    <col min="8" max="16384" width="9.140625" style="4" customWidth="1"/>
  </cols>
  <sheetData>
    <row r="1" spans="5:6" ht="12.75" customHeight="1">
      <c r="E1" s="229" t="s">
        <v>123</v>
      </c>
      <c r="F1" s="229"/>
    </row>
    <row r="2" spans="5:6" ht="12.75" customHeight="1">
      <c r="E2" s="229" t="s">
        <v>76</v>
      </c>
      <c r="F2" s="229"/>
    </row>
    <row r="3" spans="5:6" ht="12.75" customHeight="1">
      <c r="E3" s="229" t="s">
        <v>126</v>
      </c>
      <c r="F3" s="229"/>
    </row>
    <row r="4" spans="5:6" ht="12.75" customHeight="1">
      <c r="E4" s="230" t="s">
        <v>134</v>
      </c>
      <c r="F4" s="230"/>
    </row>
    <row r="5" spans="5:6" ht="11.25" customHeight="1">
      <c r="E5" s="240" t="s">
        <v>964</v>
      </c>
      <c r="F5" s="240"/>
    </row>
    <row r="6" ht="12">
      <c r="F6" s="48"/>
    </row>
    <row r="9" spans="1:6" ht="43.5" customHeight="1">
      <c r="A9" s="156" t="s">
        <v>951</v>
      </c>
      <c r="B9" s="157"/>
      <c r="C9" s="157"/>
      <c r="D9" s="157"/>
      <c r="E9" s="157"/>
      <c r="F9" s="157"/>
    </row>
    <row r="10" spans="1:5" ht="11.25">
      <c r="A10" s="118"/>
      <c r="B10" s="119"/>
      <c r="C10" s="118"/>
      <c r="D10" s="118"/>
      <c r="E10" s="118"/>
    </row>
    <row r="11" spans="1:6" ht="11.25" customHeight="1">
      <c r="A11" s="161" t="s">
        <v>127</v>
      </c>
      <c r="B11" s="161" t="s">
        <v>74</v>
      </c>
      <c r="C11" s="162" t="s">
        <v>73</v>
      </c>
      <c r="D11" s="161" t="s">
        <v>864</v>
      </c>
      <c r="E11" s="161" t="s">
        <v>952</v>
      </c>
      <c r="F11" s="158" t="s">
        <v>953</v>
      </c>
    </row>
    <row r="12" spans="1:6" ht="11.25">
      <c r="A12" s="161"/>
      <c r="B12" s="161"/>
      <c r="C12" s="162"/>
      <c r="D12" s="161"/>
      <c r="E12" s="161"/>
      <c r="F12" s="159"/>
    </row>
    <row r="13" spans="1:6" ht="42.75" customHeight="1">
      <c r="A13" s="161"/>
      <c r="B13" s="161"/>
      <c r="C13" s="162"/>
      <c r="D13" s="161"/>
      <c r="E13" s="161"/>
      <c r="F13" s="160"/>
    </row>
    <row r="14" spans="1:6" ht="11.25">
      <c r="A14" s="120">
        <v>1</v>
      </c>
      <c r="B14" s="120">
        <v>2</v>
      </c>
      <c r="C14" s="120">
        <v>3</v>
      </c>
      <c r="D14" s="120">
        <v>4</v>
      </c>
      <c r="E14" s="120"/>
      <c r="F14" s="120">
        <v>5</v>
      </c>
    </row>
    <row r="15" spans="1:7" ht="29.25" customHeight="1">
      <c r="A15" s="120">
        <v>1</v>
      </c>
      <c r="B15" s="121" t="s">
        <v>75</v>
      </c>
      <c r="C15" s="122" t="s">
        <v>115</v>
      </c>
      <c r="D15" s="123">
        <f>D16-D17+D18+D19+D20-D21</f>
        <v>49442276.99000001</v>
      </c>
      <c r="E15" s="123">
        <f>E16-E17+E18+E19+E20-E21</f>
        <v>49442276.99000001</v>
      </c>
      <c r="F15" s="123">
        <f>F16-F17+F18+F19+F20-F21</f>
        <v>-36743405.860000014</v>
      </c>
      <c r="G15" s="130"/>
    </row>
    <row r="16" spans="1:6" ht="53.25" customHeight="1">
      <c r="A16" s="120">
        <f>1+A15</f>
        <v>2</v>
      </c>
      <c r="B16" s="121" t="s">
        <v>111</v>
      </c>
      <c r="C16" s="122" t="s">
        <v>116</v>
      </c>
      <c r="D16" s="123">
        <v>0</v>
      </c>
      <c r="E16" s="123">
        <v>0</v>
      </c>
      <c r="F16" s="123">
        <v>0</v>
      </c>
    </row>
    <row r="17" spans="1:6" ht="61.5" customHeight="1">
      <c r="A17" s="120">
        <f aca="true" t="shared" si="0" ref="A17:A22">1+A16</f>
        <v>3</v>
      </c>
      <c r="B17" s="121" t="s">
        <v>112</v>
      </c>
      <c r="C17" s="122" t="s">
        <v>117</v>
      </c>
      <c r="D17" s="123">
        <v>0</v>
      </c>
      <c r="E17" s="123">
        <v>0</v>
      </c>
      <c r="F17" s="123">
        <v>0</v>
      </c>
    </row>
    <row r="18" spans="1:7" ht="36.75" customHeight="1">
      <c r="A18" s="120">
        <f t="shared" si="0"/>
        <v>4</v>
      </c>
      <c r="B18" s="121" t="s">
        <v>118</v>
      </c>
      <c r="C18" s="122" t="s">
        <v>119</v>
      </c>
      <c r="D18" s="124">
        <v>-1073490624</v>
      </c>
      <c r="E18" s="124">
        <v>-1073491124</v>
      </c>
      <c r="F18" s="124">
        <v>-1068596477.71</v>
      </c>
      <c r="G18" s="130"/>
    </row>
    <row r="19" spans="1:6" ht="34.5" customHeight="1">
      <c r="A19" s="120">
        <f t="shared" si="0"/>
        <v>5</v>
      </c>
      <c r="B19" s="121" t="s">
        <v>113</v>
      </c>
      <c r="C19" s="122" t="s">
        <v>120</v>
      </c>
      <c r="D19" s="125">
        <v>1122932900.99</v>
      </c>
      <c r="E19" s="125">
        <v>1122933400.99</v>
      </c>
      <c r="F19" s="125">
        <v>1031853071.85</v>
      </c>
    </row>
    <row r="20" spans="1:6" ht="90.75" customHeight="1">
      <c r="A20" s="120">
        <f t="shared" si="0"/>
        <v>6</v>
      </c>
      <c r="B20" s="121" t="s">
        <v>121</v>
      </c>
      <c r="C20" s="122" t="s">
        <v>162</v>
      </c>
      <c r="D20" s="123">
        <v>0</v>
      </c>
      <c r="E20" s="123">
        <v>0</v>
      </c>
      <c r="F20" s="123">
        <v>0</v>
      </c>
    </row>
    <row r="21" spans="1:6" ht="48.75" customHeight="1">
      <c r="A21" s="120">
        <f t="shared" si="0"/>
        <v>7</v>
      </c>
      <c r="B21" s="121" t="s">
        <v>114</v>
      </c>
      <c r="C21" s="122" t="s">
        <v>122</v>
      </c>
      <c r="D21" s="126">
        <v>0</v>
      </c>
      <c r="E21" s="126">
        <v>0</v>
      </c>
      <c r="F21" s="126">
        <v>0</v>
      </c>
    </row>
    <row r="22" spans="1:6" ht="40.5" customHeight="1">
      <c r="A22" s="120">
        <f t="shared" si="0"/>
        <v>8</v>
      </c>
      <c r="B22" s="127" t="s">
        <v>954</v>
      </c>
      <c r="C22" s="120"/>
      <c r="D22" s="128">
        <f>D15</f>
        <v>49442276.99000001</v>
      </c>
      <c r="E22" s="128">
        <f>E15</f>
        <v>49442276.99000001</v>
      </c>
      <c r="F22" s="128">
        <f>F15</f>
        <v>-36743405.860000014</v>
      </c>
    </row>
    <row r="23" spans="1:5" ht="11.25">
      <c r="A23" s="118"/>
      <c r="B23" s="119"/>
      <c r="C23" s="118"/>
      <c r="D23" s="129"/>
      <c r="E23" s="118"/>
    </row>
    <row r="24" spans="1:5" ht="11.25">
      <c r="A24" s="118"/>
      <c r="B24" s="119"/>
      <c r="C24" s="118"/>
      <c r="D24" s="129"/>
      <c r="E24" s="118"/>
    </row>
  </sheetData>
  <sheetProtection/>
  <mergeCells count="12">
    <mergeCell ref="E1:F1"/>
    <mergeCell ref="E2:F2"/>
    <mergeCell ref="E3:F3"/>
    <mergeCell ref="E4:F4"/>
    <mergeCell ref="E5:F5"/>
    <mergeCell ref="A9:F9"/>
    <mergeCell ref="F11:F13"/>
    <mergeCell ref="A11:A13"/>
    <mergeCell ref="B11:B13"/>
    <mergeCell ref="C11:C13"/>
    <mergeCell ref="D11:D13"/>
    <mergeCell ref="E11:E13"/>
  </mergeCells>
  <printOptions/>
  <pageMargins left="0.984251968503937" right="0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8"/>
  <sheetViews>
    <sheetView zoomScalePageLayoutView="0" workbookViewId="0" topLeftCell="A1">
      <selection activeCell="A18" sqref="A18:K18"/>
    </sheetView>
  </sheetViews>
  <sheetFormatPr defaultColWidth="9.140625" defaultRowHeight="12.75"/>
  <cols>
    <col min="1" max="1" width="5.57421875" style="3" customWidth="1"/>
    <col min="2" max="2" width="27.00390625" style="4" customWidth="1"/>
    <col min="3" max="4" width="12.28125" style="4" customWidth="1"/>
    <col min="5" max="5" width="9.8515625" style="4" customWidth="1"/>
    <col min="6" max="6" width="11.00390625" style="4" customWidth="1"/>
    <col min="7" max="7" width="11.140625" style="4" customWidth="1"/>
    <col min="8" max="8" width="10.57421875" style="4" customWidth="1"/>
    <col min="9" max="9" width="10.8515625" style="9" customWidth="1"/>
    <col min="10" max="10" width="11.8515625" style="4" customWidth="1"/>
    <col min="11" max="11" width="9.8515625" style="4" customWidth="1"/>
    <col min="12" max="16384" width="9.140625" style="4" customWidth="1"/>
  </cols>
  <sheetData>
    <row r="1" spans="9:11" ht="12.75" customHeight="1">
      <c r="I1" s="229" t="s">
        <v>323</v>
      </c>
      <c r="J1" s="229"/>
      <c r="K1" s="229"/>
    </row>
    <row r="2" spans="9:11" ht="12.75" customHeight="1">
      <c r="I2" s="229" t="s">
        <v>76</v>
      </c>
      <c r="J2" s="229"/>
      <c r="K2" s="229"/>
    </row>
    <row r="3" spans="9:11" ht="12.75" customHeight="1">
      <c r="I3" s="229" t="s">
        <v>126</v>
      </c>
      <c r="J3" s="229"/>
      <c r="K3" s="229"/>
    </row>
    <row r="4" spans="9:11" ht="12.75" customHeight="1">
      <c r="I4" s="229" t="s">
        <v>134</v>
      </c>
      <c r="J4" s="229"/>
      <c r="K4" s="229"/>
    </row>
    <row r="5" spans="9:11" ht="11.25">
      <c r="I5" s="241" t="s">
        <v>965</v>
      </c>
      <c r="J5" s="241"/>
      <c r="K5" s="241"/>
    </row>
    <row r="6" ht="6.75" customHeight="1"/>
    <row r="8" spans="1:10" ht="30.75" customHeight="1">
      <c r="A8" s="10"/>
      <c r="B8" s="172" t="s">
        <v>863</v>
      </c>
      <c r="C8" s="173"/>
      <c r="D8" s="173"/>
      <c r="E8" s="173"/>
      <c r="F8" s="173"/>
      <c r="G8" s="173"/>
      <c r="H8" s="173"/>
      <c r="I8" s="173"/>
      <c r="J8" s="173"/>
    </row>
    <row r="9" spans="1:11" ht="18" customHeight="1">
      <c r="A9" s="174" t="s">
        <v>103</v>
      </c>
      <c r="B9" s="176" t="s">
        <v>104</v>
      </c>
      <c r="C9" s="178" t="s">
        <v>159</v>
      </c>
      <c r="D9" s="179"/>
      <c r="E9" s="180"/>
      <c r="F9" s="178" t="s">
        <v>110</v>
      </c>
      <c r="G9" s="179"/>
      <c r="H9" s="180"/>
      <c r="I9" s="163" t="s">
        <v>3</v>
      </c>
      <c r="J9" s="164"/>
      <c r="K9" s="165"/>
    </row>
    <row r="10" spans="1:11" ht="20.25" customHeight="1">
      <c r="A10" s="175"/>
      <c r="B10" s="177"/>
      <c r="C10" s="181"/>
      <c r="D10" s="182"/>
      <c r="E10" s="183"/>
      <c r="F10" s="187"/>
      <c r="G10" s="188"/>
      <c r="H10" s="183"/>
      <c r="I10" s="166"/>
      <c r="J10" s="167"/>
      <c r="K10" s="168"/>
    </row>
    <row r="11" spans="1:11" ht="18" customHeight="1">
      <c r="A11" s="175"/>
      <c r="B11" s="177"/>
      <c r="C11" s="184"/>
      <c r="D11" s="185"/>
      <c r="E11" s="186"/>
      <c r="F11" s="189"/>
      <c r="G11" s="190"/>
      <c r="H11" s="186"/>
      <c r="I11" s="169"/>
      <c r="J11" s="170"/>
      <c r="K11" s="171"/>
    </row>
    <row r="12" spans="1:11" ht="21" customHeight="1">
      <c r="A12" s="175"/>
      <c r="B12" s="177"/>
      <c r="C12" s="11" t="s">
        <v>0</v>
      </c>
      <c r="D12" s="11" t="s">
        <v>1</v>
      </c>
      <c r="E12" s="14" t="s">
        <v>2</v>
      </c>
      <c r="F12" s="11" t="s">
        <v>0</v>
      </c>
      <c r="G12" s="11" t="s">
        <v>1</v>
      </c>
      <c r="H12" s="14" t="s">
        <v>2</v>
      </c>
      <c r="I12" s="15" t="s">
        <v>0</v>
      </c>
      <c r="J12" s="15" t="s">
        <v>1</v>
      </c>
      <c r="K12" s="16" t="s">
        <v>2</v>
      </c>
    </row>
    <row r="13" spans="1:11" ht="45" customHeight="1">
      <c r="A13" s="12">
        <v>1</v>
      </c>
      <c r="B13" s="13" t="s">
        <v>105</v>
      </c>
      <c r="C13" s="17">
        <v>1522000</v>
      </c>
      <c r="D13" s="17">
        <v>1522000</v>
      </c>
      <c r="E13" s="18">
        <f>C13/D13</f>
        <v>1</v>
      </c>
      <c r="F13" s="17">
        <v>782000</v>
      </c>
      <c r="G13" s="17">
        <v>782000</v>
      </c>
      <c r="H13" s="18">
        <f>G13/F13</f>
        <v>1</v>
      </c>
      <c r="I13" s="19">
        <f aca="true" t="shared" si="0" ref="I13:J17">C13+F13</f>
        <v>2304000</v>
      </c>
      <c r="J13" s="19">
        <f t="shared" si="0"/>
        <v>2304000</v>
      </c>
      <c r="K13" s="20">
        <f>I13/J13</f>
        <v>1</v>
      </c>
    </row>
    <row r="14" spans="1:11" ht="49.5" customHeight="1">
      <c r="A14" s="12">
        <v>2</v>
      </c>
      <c r="B14" s="13" t="s">
        <v>106</v>
      </c>
      <c r="C14" s="17">
        <v>5060000</v>
      </c>
      <c r="D14" s="17">
        <v>5060000</v>
      </c>
      <c r="E14" s="18">
        <f>C14/D14</f>
        <v>1</v>
      </c>
      <c r="F14" s="17">
        <v>922000</v>
      </c>
      <c r="G14" s="17">
        <v>922000</v>
      </c>
      <c r="H14" s="18">
        <f>G14/F14</f>
        <v>1</v>
      </c>
      <c r="I14" s="19">
        <f t="shared" si="0"/>
        <v>5982000</v>
      </c>
      <c r="J14" s="19">
        <f t="shared" si="0"/>
        <v>5982000</v>
      </c>
      <c r="K14" s="20">
        <f>I14/J14</f>
        <v>1</v>
      </c>
    </row>
    <row r="15" spans="1:11" ht="57" customHeight="1">
      <c r="A15" s="12">
        <v>3</v>
      </c>
      <c r="B15" s="13" t="s">
        <v>107</v>
      </c>
      <c r="C15" s="17">
        <v>5800000</v>
      </c>
      <c r="D15" s="17">
        <v>5800000</v>
      </c>
      <c r="E15" s="18">
        <f>C15/D15</f>
        <v>1</v>
      </c>
      <c r="F15" s="17">
        <v>1592000</v>
      </c>
      <c r="G15" s="17">
        <v>1592000</v>
      </c>
      <c r="H15" s="18">
        <f>G15/F15</f>
        <v>1</v>
      </c>
      <c r="I15" s="19">
        <f t="shared" si="0"/>
        <v>7392000</v>
      </c>
      <c r="J15" s="19">
        <f t="shared" si="0"/>
        <v>7392000</v>
      </c>
      <c r="K15" s="20">
        <f>I15/J15</f>
        <v>1</v>
      </c>
    </row>
    <row r="16" spans="1:11" ht="55.5" customHeight="1">
      <c r="A16" s="12">
        <v>4</v>
      </c>
      <c r="B16" s="13" t="s">
        <v>108</v>
      </c>
      <c r="C16" s="17">
        <v>0</v>
      </c>
      <c r="D16" s="17">
        <v>0</v>
      </c>
      <c r="E16" s="18">
        <v>0</v>
      </c>
      <c r="F16" s="17">
        <v>0</v>
      </c>
      <c r="G16" s="17">
        <v>0</v>
      </c>
      <c r="H16" s="18">
        <v>0</v>
      </c>
      <c r="I16" s="19">
        <f t="shared" si="0"/>
        <v>0</v>
      </c>
      <c r="J16" s="19">
        <f t="shared" si="0"/>
        <v>0</v>
      </c>
      <c r="K16" s="20">
        <v>0</v>
      </c>
    </row>
    <row r="17" spans="1:11" ht="52.5" customHeight="1">
      <c r="A17" s="12">
        <v>5</v>
      </c>
      <c r="B17" s="13" t="s">
        <v>109</v>
      </c>
      <c r="C17" s="17">
        <v>2803000</v>
      </c>
      <c r="D17" s="17">
        <v>2803000</v>
      </c>
      <c r="E17" s="18">
        <v>0</v>
      </c>
      <c r="F17" s="17">
        <v>1424000</v>
      </c>
      <c r="G17" s="17">
        <v>1424000</v>
      </c>
      <c r="H17" s="18">
        <v>0</v>
      </c>
      <c r="I17" s="19">
        <f t="shared" si="0"/>
        <v>4227000</v>
      </c>
      <c r="J17" s="19">
        <f t="shared" si="0"/>
        <v>4227000</v>
      </c>
      <c r="K17" s="20">
        <v>0</v>
      </c>
    </row>
    <row r="18" spans="1:11" s="21" customFormat="1" ht="24" customHeight="1">
      <c r="A18" s="242">
        <v>6</v>
      </c>
      <c r="B18" s="243" t="s">
        <v>260</v>
      </c>
      <c r="C18" s="19">
        <f>C13+C14+C15+C16+C17</f>
        <v>15185000</v>
      </c>
      <c r="D18" s="19">
        <f>D13+D14+D15+D16+D17</f>
        <v>15185000</v>
      </c>
      <c r="E18" s="20">
        <v>1</v>
      </c>
      <c r="F18" s="19">
        <f>F13+F14+F15+F16+F17</f>
        <v>4720000</v>
      </c>
      <c r="G18" s="19">
        <f>G13+G14+G15+G16+G17</f>
        <v>4720000</v>
      </c>
      <c r="H18" s="20">
        <f>G18/F18</f>
        <v>1</v>
      </c>
      <c r="I18" s="19">
        <f>I13+I14+I15+I16+I17</f>
        <v>19905000</v>
      </c>
      <c r="J18" s="19">
        <f>J13+J14+J15+J16+J17</f>
        <v>19905000</v>
      </c>
      <c r="K18" s="20">
        <f>I18/J18</f>
        <v>1</v>
      </c>
    </row>
  </sheetData>
  <sheetProtection/>
  <mergeCells count="11">
    <mergeCell ref="I1:K1"/>
    <mergeCell ref="I2:K2"/>
    <mergeCell ref="I3:K3"/>
    <mergeCell ref="I4:K4"/>
    <mergeCell ref="I5:K5"/>
    <mergeCell ref="I9:K11"/>
    <mergeCell ref="B8:J8"/>
    <mergeCell ref="A9:A12"/>
    <mergeCell ref="B9:B12"/>
    <mergeCell ref="C9:E11"/>
    <mergeCell ref="F9:H11"/>
  </mergeCells>
  <printOptions/>
  <pageMargins left="0.984251968503937" right="0" top="0.1968503937007874" bottom="0.1968503937007874" header="0.5118110236220472" footer="0.5118110236220472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9"/>
  <sheetViews>
    <sheetView zoomScale="70" zoomScaleNormal="70" zoomScalePageLayoutView="0" workbookViewId="0" topLeftCell="A24">
      <selection activeCell="R6" sqref="R6:T6"/>
    </sheetView>
  </sheetViews>
  <sheetFormatPr defaultColWidth="9.140625" defaultRowHeight="12.75"/>
  <cols>
    <col min="1" max="1" width="7.140625" style="24" customWidth="1"/>
    <col min="2" max="2" width="31.421875" style="25" customWidth="1"/>
    <col min="3" max="3" width="14.28125" style="6" customWidth="1"/>
    <col min="4" max="4" width="12.421875" style="6" customWidth="1"/>
    <col min="5" max="5" width="8.00390625" style="6" customWidth="1"/>
    <col min="6" max="6" width="13.140625" style="8" customWidth="1"/>
    <col min="7" max="7" width="11.28125" style="6" customWidth="1"/>
    <col min="8" max="8" width="8.57421875" style="6" customWidth="1"/>
    <col min="9" max="10" width="12.421875" style="6" customWidth="1"/>
    <col min="11" max="11" width="8.00390625" style="6" customWidth="1"/>
    <col min="12" max="12" width="11.7109375" style="6" customWidth="1"/>
    <col min="13" max="13" width="13.421875" style="6" customWidth="1"/>
    <col min="14" max="14" width="8.421875" style="6" customWidth="1"/>
    <col min="15" max="15" width="13.28125" style="6" customWidth="1"/>
    <col min="16" max="16" width="12.8515625" style="6" customWidth="1"/>
    <col min="17" max="17" width="8.00390625" style="6" customWidth="1"/>
    <col min="18" max="19" width="13.421875" style="6" customWidth="1"/>
    <col min="20" max="20" width="9.00390625" style="6" customWidth="1"/>
    <col min="21" max="16384" width="9.140625" style="6" customWidth="1"/>
  </cols>
  <sheetData>
    <row r="1" ht="14.25" customHeight="1">
      <c r="T1" s="1"/>
    </row>
    <row r="2" spans="18:20" ht="24.75" customHeight="1">
      <c r="R2" s="244" t="s">
        <v>276</v>
      </c>
      <c r="S2" s="244"/>
      <c r="T2" s="244"/>
    </row>
    <row r="3" spans="18:20" ht="24.75" customHeight="1">
      <c r="R3" s="244" t="s">
        <v>76</v>
      </c>
      <c r="S3" s="244"/>
      <c r="T3" s="244"/>
    </row>
    <row r="4" spans="18:20" ht="15">
      <c r="R4" s="237" t="s">
        <v>126</v>
      </c>
      <c r="S4" s="237"/>
      <c r="T4" s="237"/>
    </row>
    <row r="5" spans="18:20" ht="15">
      <c r="R5" s="237" t="s">
        <v>134</v>
      </c>
      <c r="S5" s="237"/>
      <c r="T5" s="237"/>
    </row>
    <row r="6" spans="18:20" ht="15" customHeight="1">
      <c r="R6" s="245" t="s">
        <v>966</v>
      </c>
      <c r="S6" s="245"/>
      <c r="T6" s="245"/>
    </row>
    <row r="8" spans="1:20" ht="14.25">
      <c r="A8" s="194" t="s">
        <v>866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</row>
    <row r="9" ht="35.25" customHeight="1"/>
    <row r="10" spans="1:20" ht="34.5" customHeight="1">
      <c r="A10" s="198" t="s">
        <v>103</v>
      </c>
      <c r="B10" s="192" t="s">
        <v>104</v>
      </c>
      <c r="C10" s="192" t="s">
        <v>105</v>
      </c>
      <c r="D10" s="192"/>
      <c r="E10" s="192"/>
      <c r="F10" s="192" t="s">
        <v>106</v>
      </c>
      <c r="G10" s="192"/>
      <c r="H10" s="192"/>
      <c r="I10" s="192" t="s">
        <v>107</v>
      </c>
      <c r="J10" s="192"/>
      <c r="K10" s="192"/>
      <c r="L10" s="192" t="s">
        <v>108</v>
      </c>
      <c r="M10" s="192"/>
      <c r="N10" s="192"/>
      <c r="O10" s="192" t="s">
        <v>109</v>
      </c>
      <c r="P10" s="192"/>
      <c r="Q10" s="192"/>
      <c r="R10" s="200" t="s">
        <v>865</v>
      </c>
      <c r="S10" s="200"/>
      <c r="T10" s="200"/>
    </row>
    <row r="11" spans="1:20" ht="11.25" customHeight="1">
      <c r="A11" s="198"/>
      <c r="B11" s="199"/>
      <c r="C11" s="193" t="s">
        <v>864</v>
      </c>
      <c r="D11" s="191" t="s">
        <v>69</v>
      </c>
      <c r="E11" s="191"/>
      <c r="F11" s="193" t="s">
        <v>864</v>
      </c>
      <c r="G11" s="191" t="s">
        <v>69</v>
      </c>
      <c r="H11" s="191"/>
      <c r="I11" s="193" t="s">
        <v>864</v>
      </c>
      <c r="J11" s="191" t="s">
        <v>69</v>
      </c>
      <c r="K11" s="191"/>
      <c r="L11" s="193" t="s">
        <v>864</v>
      </c>
      <c r="M11" s="191" t="s">
        <v>69</v>
      </c>
      <c r="N11" s="191"/>
      <c r="O11" s="193" t="s">
        <v>864</v>
      </c>
      <c r="P11" s="191" t="s">
        <v>69</v>
      </c>
      <c r="Q11" s="191"/>
      <c r="R11" s="196" t="s">
        <v>864</v>
      </c>
      <c r="S11" s="197" t="s">
        <v>69</v>
      </c>
      <c r="T11" s="197"/>
    </row>
    <row r="12" spans="1:20" ht="20.25" customHeight="1">
      <c r="A12" s="198"/>
      <c r="B12" s="199"/>
      <c r="C12" s="193"/>
      <c r="D12" s="191"/>
      <c r="E12" s="191"/>
      <c r="F12" s="193"/>
      <c r="G12" s="191"/>
      <c r="H12" s="191"/>
      <c r="I12" s="193"/>
      <c r="J12" s="191"/>
      <c r="K12" s="191"/>
      <c r="L12" s="193"/>
      <c r="M12" s="191"/>
      <c r="N12" s="191"/>
      <c r="O12" s="193"/>
      <c r="P12" s="191"/>
      <c r="Q12" s="191"/>
      <c r="R12" s="196"/>
      <c r="S12" s="197"/>
      <c r="T12" s="197"/>
    </row>
    <row r="13" spans="1:20" ht="92.25" customHeight="1">
      <c r="A13" s="198"/>
      <c r="B13" s="199"/>
      <c r="C13" s="193"/>
      <c r="D13" s="99" t="s">
        <v>77</v>
      </c>
      <c r="E13" s="99" t="s">
        <v>4</v>
      </c>
      <c r="F13" s="193"/>
      <c r="G13" s="99" t="s">
        <v>77</v>
      </c>
      <c r="H13" s="99" t="s">
        <v>4</v>
      </c>
      <c r="I13" s="193"/>
      <c r="J13" s="99" t="s">
        <v>77</v>
      </c>
      <c r="K13" s="99" t="s">
        <v>4</v>
      </c>
      <c r="L13" s="193"/>
      <c r="M13" s="99" t="s">
        <v>77</v>
      </c>
      <c r="N13" s="99" t="s">
        <v>4</v>
      </c>
      <c r="O13" s="193"/>
      <c r="P13" s="99" t="s">
        <v>77</v>
      </c>
      <c r="Q13" s="99" t="s">
        <v>4</v>
      </c>
      <c r="R13" s="196"/>
      <c r="S13" s="100" t="s">
        <v>77</v>
      </c>
      <c r="T13" s="100" t="s">
        <v>4</v>
      </c>
    </row>
    <row r="14" spans="1:20" ht="38.25" customHeight="1" hidden="1">
      <c r="A14" s="97"/>
      <c r="B14" s="98"/>
      <c r="C14" s="53"/>
      <c r="D14" s="99"/>
      <c r="E14" s="99"/>
      <c r="F14" s="53"/>
      <c r="G14" s="99"/>
      <c r="H14" s="99"/>
      <c r="I14" s="53"/>
      <c r="J14" s="99"/>
      <c r="K14" s="99"/>
      <c r="L14" s="53"/>
      <c r="M14" s="99"/>
      <c r="N14" s="99"/>
      <c r="O14" s="53"/>
      <c r="P14" s="99"/>
      <c r="Q14" s="99"/>
      <c r="R14" s="96"/>
      <c r="S14" s="96"/>
      <c r="T14" s="100"/>
    </row>
    <row r="15" spans="1:20" s="30" customFormat="1" ht="84.75" customHeight="1">
      <c r="A15" s="26" t="s">
        <v>219</v>
      </c>
      <c r="B15" s="27" t="s">
        <v>261</v>
      </c>
      <c r="C15" s="28">
        <f>C17</f>
        <v>12894600</v>
      </c>
      <c r="D15" s="28">
        <f aca="true" t="shared" si="0" ref="D15:P15">D17</f>
        <v>12894600</v>
      </c>
      <c r="E15" s="29">
        <f>D15/C15</f>
        <v>1</v>
      </c>
      <c r="F15" s="28">
        <f t="shared" si="0"/>
        <v>20717600</v>
      </c>
      <c r="G15" s="28">
        <f t="shared" si="0"/>
        <v>20717600</v>
      </c>
      <c r="H15" s="29">
        <f aca="true" t="shared" si="1" ref="H15:H36">G15/F15</f>
        <v>1</v>
      </c>
      <c r="I15" s="28">
        <f t="shared" si="0"/>
        <v>31312200</v>
      </c>
      <c r="J15" s="28">
        <f t="shared" si="0"/>
        <v>31312200</v>
      </c>
      <c r="K15" s="29">
        <f>J15/I15</f>
        <v>1</v>
      </c>
      <c r="L15" s="28">
        <f t="shared" si="0"/>
        <v>22580100</v>
      </c>
      <c r="M15" s="28">
        <f t="shared" si="0"/>
        <v>22580100</v>
      </c>
      <c r="N15" s="29">
        <f>M15/L15</f>
        <v>1</v>
      </c>
      <c r="O15" s="28">
        <f t="shared" si="0"/>
        <v>23832800</v>
      </c>
      <c r="P15" s="28">
        <f t="shared" si="0"/>
        <v>23832800</v>
      </c>
      <c r="Q15" s="29">
        <f>P15/O15</f>
        <v>1</v>
      </c>
      <c r="R15" s="22">
        <f>C15+F15+I15+L15+O15</f>
        <v>111337300</v>
      </c>
      <c r="S15" s="22">
        <f>D15+G15+J15+M15+P15</f>
        <v>111337300</v>
      </c>
      <c r="T15" s="23">
        <f>S15/R15</f>
        <v>1</v>
      </c>
    </row>
    <row r="16" spans="1:20" s="30" customFormat="1" ht="49.5" customHeight="1">
      <c r="A16" s="26" t="s">
        <v>216</v>
      </c>
      <c r="B16" s="31" t="s">
        <v>214</v>
      </c>
      <c r="C16" s="28">
        <f>C17</f>
        <v>12894600</v>
      </c>
      <c r="D16" s="28">
        <f aca="true" t="shared" si="2" ref="D16:P16">D17</f>
        <v>12894600</v>
      </c>
      <c r="E16" s="29">
        <f aca="true" t="shared" si="3" ref="E16:E36">D16/C16</f>
        <v>1</v>
      </c>
      <c r="F16" s="28">
        <f t="shared" si="2"/>
        <v>20717600</v>
      </c>
      <c r="G16" s="28">
        <f t="shared" si="2"/>
        <v>20717600</v>
      </c>
      <c r="H16" s="29">
        <f t="shared" si="1"/>
        <v>1</v>
      </c>
      <c r="I16" s="28">
        <f t="shared" si="2"/>
        <v>31312200</v>
      </c>
      <c r="J16" s="28">
        <f t="shared" si="2"/>
        <v>31312200</v>
      </c>
      <c r="K16" s="29">
        <f aca="true" t="shared" si="4" ref="K16:K36">J16/I16</f>
        <v>1</v>
      </c>
      <c r="L16" s="28">
        <f t="shared" si="2"/>
        <v>22580100</v>
      </c>
      <c r="M16" s="28">
        <f t="shared" si="2"/>
        <v>22580100</v>
      </c>
      <c r="N16" s="29">
        <f>M16/L16</f>
        <v>1</v>
      </c>
      <c r="O16" s="28">
        <f t="shared" si="2"/>
        <v>23832800</v>
      </c>
      <c r="P16" s="28">
        <f t="shared" si="2"/>
        <v>23832800</v>
      </c>
      <c r="Q16" s="29">
        <f aca="true" t="shared" si="5" ref="Q16:Q36">P16/O16</f>
        <v>1</v>
      </c>
      <c r="R16" s="22">
        <f aca="true" t="shared" si="6" ref="R16:R32">C16+F16+I16+L16+O16</f>
        <v>111337300</v>
      </c>
      <c r="S16" s="22">
        <f aca="true" t="shared" si="7" ref="S16:S32">D16+G16+J16+M16+P16</f>
        <v>111337300</v>
      </c>
      <c r="T16" s="23">
        <f aca="true" t="shared" si="8" ref="T16:T36">S16/R16</f>
        <v>1</v>
      </c>
    </row>
    <row r="17" spans="1:20" s="30" customFormat="1" ht="54.75" customHeight="1">
      <c r="A17" s="26" t="s">
        <v>217</v>
      </c>
      <c r="B17" s="27" t="s">
        <v>215</v>
      </c>
      <c r="C17" s="28">
        <v>12894600</v>
      </c>
      <c r="D17" s="32">
        <v>12894600</v>
      </c>
      <c r="E17" s="29">
        <f t="shared" si="3"/>
        <v>1</v>
      </c>
      <c r="F17" s="28">
        <v>20717600</v>
      </c>
      <c r="G17" s="32">
        <v>20717600</v>
      </c>
      <c r="H17" s="29">
        <f t="shared" si="1"/>
        <v>1</v>
      </c>
      <c r="I17" s="28">
        <v>31312200</v>
      </c>
      <c r="J17" s="32">
        <v>31312200</v>
      </c>
      <c r="K17" s="29">
        <f t="shared" si="4"/>
        <v>1</v>
      </c>
      <c r="L17" s="28">
        <v>22580100</v>
      </c>
      <c r="M17" s="32">
        <v>22580100</v>
      </c>
      <c r="N17" s="29">
        <f>M17/L17</f>
        <v>1</v>
      </c>
      <c r="O17" s="28">
        <v>23832800</v>
      </c>
      <c r="P17" s="32">
        <v>23832800</v>
      </c>
      <c r="Q17" s="29">
        <f t="shared" si="5"/>
        <v>1</v>
      </c>
      <c r="R17" s="22">
        <f t="shared" si="6"/>
        <v>111337300</v>
      </c>
      <c r="S17" s="22">
        <f t="shared" si="7"/>
        <v>111337300</v>
      </c>
      <c r="T17" s="23">
        <f t="shared" si="8"/>
        <v>1</v>
      </c>
    </row>
    <row r="18" spans="1:20" s="30" customFormat="1" ht="90" customHeight="1">
      <c r="A18" s="26" t="s">
        <v>218</v>
      </c>
      <c r="B18" s="27" t="s">
        <v>262</v>
      </c>
      <c r="C18" s="28">
        <f>C19+C25+C22</f>
        <v>1684420</v>
      </c>
      <c r="D18" s="28">
        <f>D19+D25+D22</f>
        <v>1649193</v>
      </c>
      <c r="E18" s="29">
        <f t="shared" si="3"/>
        <v>0.9790865698578739</v>
      </c>
      <c r="F18" s="28">
        <f>F19+F22</f>
        <v>11201610</v>
      </c>
      <c r="G18" s="28">
        <f>G19+G22</f>
        <v>3521561</v>
      </c>
      <c r="H18" s="29">
        <f t="shared" si="1"/>
        <v>0.3143798971754953</v>
      </c>
      <c r="I18" s="28">
        <f>I19+I25+I22</f>
        <v>17005510</v>
      </c>
      <c r="J18" s="28">
        <f>J19+J25+J22</f>
        <v>16463322</v>
      </c>
      <c r="K18" s="29">
        <f t="shared" si="4"/>
        <v>0.9681169221034829</v>
      </c>
      <c r="L18" s="28">
        <f>L19+L22+L25</f>
        <v>9056311</v>
      </c>
      <c r="M18" s="28">
        <f>M19+M22+M25</f>
        <v>2456311</v>
      </c>
      <c r="N18" s="29">
        <f>M18/L18</f>
        <v>0.27122644087642306</v>
      </c>
      <c r="O18" s="28">
        <f>O19+O22+O25</f>
        <v>8071202</v>
      </c>
      <c r="P18" s="28">
        <f>P19+P22+P25</f>
        <v>5621160</v>
      </c>
      <c r="Q18" s="29">
        <f t="shared" si="5"/>
        <v>0.6964464524614797</v>
      </c>
      <c r="R18" s="22">
        <f t="shared" si="6"/>
        <v>47019053</v>
      </c>
      <c r="S18" s="22">
        <f t="shared" si="7"/>
        <v>29711547</v>
      </c>
      <c r="T18" s="23">
        <f t="shared" si="8"/>
        <v>0.6319044111756142</v>
      </c>
    </row>
    <row r="19" spans="1:20" s="30" customFormat="1" ht="75" customHeight="1">
      <c r="A19" s="26" t="s">
        <v>220</v>
      </c>
      <c r="B19" s="27" t="s">
        <v>263</v>
      </c>
      <c r="C19" s="28">
        <f>C20+C21</f>
        <v>1079200</v>
      </c>
      <c r="D19" s="28">
        <f>D20+D21</f>
        <v>1044405</v>
      </c>
      <c r="E19" s="29">
        <f t="shared" si="3"/>
        <v>0.9677585248332098</v>
      </c>
      <c r="F19" s="28">
        <f>F20+F21</f>
        <v>1024960</v>
      </c>
      <c r="G19" s="28">
        <f>G20+G21</f>
        <v>1023311</v>
      </c>
      <c r="H19" s="29">
        <f t="shared" si="1"/>
        <v>0.9983911567280674</v>
      </c>
      <c r="I19" s="28">
        <f>I21+I20</f>
        <v>15238360</v>
      </c>
      <c r="J19" s="28">
        <f>J21+J20</f>
        <v>14696172</v>
      </c>
      <c r="K19" s="29">
        <f t="shared" si="4"/>
        <v>0.9644195307106539</v>
      </c>
      <c r="L19" s="28">
        <f>L20+L21</f>
        <v>0</v>
      </c>
      <c r="M19" s="28">
        <v>0</v>
      </c>
      <c r="N19" s="29">
        <v>0</v>
      </c>
      <c r="O19" s="28">
        <f>O20+O21</f>
        <v>6172859</v>
      </c>
      <c r="P19" s="28">
        <f>P20+P21</f>
        <v>3722817</v>
      </c>
      <c r="Q19" s="29">
        <f t="shared" si="5"/>
        <v>0.6030944494277287</v>
      </c>
      <c r="R19" s="22">
        <f t="shared" si="6"/>
        <v>23515379</v>
      </c>
      <c r="S19" s="22">
        <f t="shared" si="7"/>
        <v>20486705</v>
      </c>
      <c r="T19" s="23">
        <f t="shared" si="8"/>
        <v>0.8712045423550264</v>
      </c>
    </row>
    <row r="20" spans="1:20" s="30" customFormat="1" ht="48" customHeight="1">
      <c r="A20" s="26" t="s">
        <v>221</v>
      </c>
      <c r="B20" s="34" t="s">
        <v>265</v>
      </c>
      <c r="C20" s="28"/>
      <c r="D20" s="28"/>
      <c r="E20" s="29" t="e">
        <f t="shared" si="3"/>
        <v>#DIV/0!</v>
      </c>
      <c r="F20" s="28">
        <v>1024960</v>
      </c>
      <c r="G20" s="28">
        <v>1023311</v>
      </c>
      <c r="H20" s="29">
        <f t="shared" si="1"/>
        <v>0.9983911567280674</v>
      </c>
      <c r="I20" s="28">
        <v>13873360</v>
      </c>
      <c r="J20" s="28">
        <v>13675777</v>
      </c>
      <c r="K20" s="29">
        <f t="shared" si="4"/>
        <v>0.9857581004169141</v>
      </c>
      <c r="L20" s="28">
        <v>0</v>
      </c>
      <c r="M20" s="28">
        <v>0</v>
      </c>
      <c r="N20" s="29">
        <v>0</v>
      </c>
      <c r="O20" s="28">
        <v>4950000</v>
      </c>
      <c r="P20" s="28">
        <v>3635558</v>
      </c>
      <c r="Q20" s="29">
        <f t="shared" si="5"/>
        <v>0.7344561616161616</v>
      </c>
      <c r="R20" s="22">
        <f t="shared" si="6"/>
        <v>19848320</v>
      </c>
      <c r="S20" s="22">
        <f t="shared" si="7"/>
        <v>18334646</v>
      </c>
      <c r="T20" s="23">
        <f t="shared" si="8"/>
        <v>0.92373792844936</v>
      </c>
    </row>
    <row r="21" spans="1:20" s="30" customFormat="1" ht="48" customHeight="1">
      <c r="A21" s="26" t="s">
        <v>264</v>
      </c>
      <c r="B21" s="34" t="s">
        <v>270</v>
      </c>
      <c r="C21" s="28">
        <v>1079200</v>
      </c>
      <c r="D21" s="28">
        <v>1044405</v>
      </c>
      <c r="E21" s="29"/>
      <c r="F21" s="28"/>
      <c r="G21" s="28"/>
      <c r="H21" s="29" t="e">
        <f t="shared" si="1"/>
        <v>#DIV/0!</v>
      </c>
      <c r="I21" s="28">
        <v>1365000</v>
      </c>
      <c r="J21" s="28">
        <v>1020395</v>
      </c>
      <c r="K21" s="29">
        <f t="shared" si="4"/>
        <v>0.7475421245421245</v>
      </c>
      <c r="L21" s="28">
        <v>0</v>
      </c>
      <c r="M21" s="28">
        <v>0</v>
      </c>
      <c r="N21" s="29">
        <v>0</v>
      </c>
      <c r="O21" s="28">
        <v>1222859</v>
      </c>
      <c r="P21" s="28">
        <v>87259</v>
      </c>
      <c r="Q21" s="29">
        <f t="shared" si="5"/>
        <v>0.0713565505099116</v>
      </c>
      <c r="R21" s="22">
        <f>C21+F21+I21+L21+O21</f>
        <v>3667059</v>
      </c>
      <c r="S21" s="22">
        <f>D21+G21+J21+M21+P21</f>
        <v>2152059</v>
      </c>
      <c r="T21" s="23">
        <f>S21/R21</f>
        <v>0.5868623875427148</v>
      </c>
    </row>
    <row r="22" spans="1:20" s="30" customFormat="1" ht="45" customHeight="1">
      <c r="A22" s="26" t="s">
        <v>223</v>
      </c>
      <c r="B22" s="27" t="s">
        <v>222</v>
      </c>
      <c r="C22" s="28">
        <f>C23+C24</f>
        <v>605220</v>
      </c>
      <c r="D22" s="28">
        <f>D23+D24</f>
        <v>604788</v>
      </c>
      <c r="E22" s="29"/>
      <c r="F22" s="28">
        <f>F23+F24</f>
        <v>10176650</v>
      </c>
      <c r="G22" s="28">
        <f>G23+G24</f>
        <v>2498250</v>
      </c>
      <c r="H22" s="29">
        <f t="shared" si="1"/>
        <v>0.2454884465909705</v>
      </c>
      <c r="I22" s="28">
        <f>I23+I24</f>
        <v>1517150</v>
      </c>
      <c r="J22" s="28">
        <f>J23+J24</f>
        <v>1517150</v>
      </c>
      <c r="K22" s="29">
        <f t="shared" si="4"/>
        <v>1</v>
      </c>
      <c r="L22" s="28">
        <f>L23+L24</f>
        <v>8806311</v>
      </c>
      <c r="M22" s="28">
        <f>M23+M24</f>
        <v>2206311</v>
      </c>
      <c r="N22" s="29">
        <f>M22/L22</f>
        <v>0.25053748385674773</v>
      </c>
      <c r="O22" s="28">
        <f>O23+O24</f>
        <v>1798343</v>
      </c>
      <c r="P22" s="28">
        <f>P23+P24</f>
        <v>1798343</v>
      </c>
      <c r="Q22" s="29">
        <f t="shared" si="5"/>
        <v>1</v>
      </c>
      <c r="R22" s="22">
        <f t="shared" si="6"/>
        <v>22903674</v>
      </c>
      <c r="S22" s="22">
        <f t="shared" si="7"/>
        <v>8624842</v>
      </c>
      <c r="T22" s="23">
        <f t="shared" si="8"/>
        <v>0.3765702393423867</v>
      </c>
    </row>
    <row r="23" spans="1:20" s="39" customFormat="1" ht="36" customHeight="1">
      <c r="A23" s="35" t="s">
        <v>224</v>
      </c>
      <c r="B23" s="34" t="s">
        <v>271</v>
      </c>
      <c r="C23" s="37">
        <v>605220</v>
      </c>
      <c r="D23" s="38">
        <v>604788</v>
      </c>
      <c r="E23" s="29"/>
      <c r="F23" s="37">
        <v>2404650</v>
      </c>
      <c r="G23" s="38">
        <v>2404650</v>
      </c>
      <c r="H23" s="29">
        <f t="shared" si="1"/>
        <v>1</v>
      </c>
      <c r="I23" s="37">
        <v>327150</v>
      </c>
      <c r="J23" s="38">
        <v>327150</v>
      </c>
      <c r="K23" s="29">
        <v>0</v>
      </c>
      <c r="L23" s="37"/>
      <c r="M23" s="38"/>
      <c r="N23" s="29">
        <v>0</v>
      </c>
      <c r="O23" s="37">
        <v>521450</v>
      </c>
      <c r="P23" s="38">
        <v>521450</v>
      </c>
      <c r="Q23" s="29">
        <f t="shared" si="5"/>
        <v>1</v>
      </c>
      <c r="R23" s="22">
        <f t="shared" si="6"/>
        <v>3858470</v>
      </c>
      <c r="S23" s="22">
        <f t="shared" si="7"/>
        <v>3858038</v>
      </c>
      <c r="T23" s="23">
        <f t="shared" si="8"/>
        <v>0.9998880385230415</v>
      </c>
    </row>
    <row r="24" spans="1:20" s="39" customFormat="1" ht="63.75" customHeight="1">
      <c r="A24" s="35" t="s">
        <v>225</v>
      </c>
      <c r="B24" s="34" t="s">
        <v>272</v>
      </c>
      <c r="C24" s="37"/>
      <c r="D24" s="38"/>
      <c r="E24" s="29"/>
      <c r="F24" s="37">
        <v>7772000</v>
      </c>
      <c r="G24" s="38">
        <v>93600</v>
      </c>
      <c r="H24" s="29">
        <v>0</v>
      </c>
      <c r="I24" s="37">
        <v>1190000</v>
      </c>
      <c r="J24" s="38">
        <v>1190000</v>
      </c>
      <c r="K24" s="29">
        <f t="shared" si="4"/>
        <v>1</v>
      </c>
      <c r="L24" s="37">
        <v>8806311</v>
      </c>
      <c r="M24" s="38">
        <v>2206311</v>
      </c>
      <c r="N24" s="29">
        <f>M24/L24</f>
        <v>0.25053748385674773</v>
      </c>
      <c r="O24" s="37">
        <v>1276893</v>
      </c>
      <c r="P24" s="38">
        <v>1276893</v>
      </c>
      <c r="Q24" s="29">
        <f t="shared" si="5"/>
        <v>1</v>
      </c>
      <c r="R24" s="22">
        <f t="shared" si="6"/>
        <v>19045204</v>
      </c>
      <c r="S24" s="22">
        <f t="shared" si="7"/>
        <v>4766804</v>
      </c>
      <c r="T24" s="23">
        <f t="shared" si="8"/>
        <v>0.2502889441352269</v>
      </c>
    </row>
    <row r="25" spans="1:20" s="39" customFormat="1" ht="41.25" customHeight="1">
      <c r="A25" s="35" t="s">
        <v>268</v>
      </c>
      <c r="B25" s="36" t="s">
        <v>266</v>
      </c>
      <c r="C25" s="37">
        <f>C26</f>
        <v>0</v>
      </c>
      <c r="D25" s="37">
        <f>D26</f>
        <v>0</v>
      </c>
      <c r="E25" s="29" t="e">
        <f t="shared" si="3"/>
        <v>#DIV/0!</v>
      </c>
      <c r="F25" s="37"/>
      <c r="G25" s="37"/>
      <c r="H25" s="29">
        <v>0</v>
      </c>
      <c r="I25" s="37">
        <f>I26</f>
        <v>250000</v>
      </c>
      <c r="J25" s="37">
        <f>J26</f>
        <v>250000</v>
      </c>
      <c r="K25" s="29">
        <v>0</v>
      </c>
      <c r="L25" s="37">
        <f>L26</f>
        <v>250000</v>
      </c>
      <c r="M25" s="37">
        <f>M26</f>
        <v>250000</v>
      </c>
      <c r="N25" s="29">
        <v>0</v>
      </c>
      <c r="O25" s="37">
        <f>O26</f>
        <v>100000</v>
      </c>
      <c r="P25" s="37">
        <f>P26</f>
        <v>100000</v>
      </c>
      <c r="Q25" s="29">
        <f t="shared" si="5"/>
        <v>1</v>
      </c>
      <c r="R25" s="22">
        <f aca="true" t="shared" si="9" ref="R25:S28">C25+F25+I25+L25+O25</f>
        <v>600000</v>
      </c>
      <c r="S25" s="22">
        <f t="shared" si="9"/>
        <v>600000</v>
      </c>
      <c r="T25" s="23">
        <f t="shared" si="8"/>
        <v>1</v>
      </c>
    </row>
    <row r="26" spans="1:20" s="39" customFormat="1" ht="55.5" customHeight="1">
      <c r="A26" s="35" t="s">
        <v>269</v>
      </c>
      <c r="B26" s="34" t="s">
        <v>267</v>
      </c>
      <c r="C26" s="37"/>
      <c r="D26" s="37"/>
      <c r="E26" s="29" t="e">
        <f t="shared" si="3"/>
        <v>#DIV/0!</v>
      </c>
      <c r="F26" s="37"/>
      <c r="G26" s="37"/>
      <c r="H26" s="29">
        <v>0</v>
      </c>
      <c r="I26" s="37">
        <v>250000</v>
      </c>
      <c r="J26" s="37">
        <v>250000</v>
      </c>
      <c r="K26" s="29">
        <v>0</v>
      </c>
      <c r="L26" s="37">
        <v>250000</v>
      </c>
      <c r="M26" s="38">
        <v>250000</v>
      </c>
      <c r="N26" s="29">
        <v>0</v>
      </c>
      <c r="O26" s="37">
        <v>100000</v>
      </c>
      <c r="P26" s="37">
        <v>100000</v>
      </c>
      <c r="Q26" s="29">
        <f t="shared" si="5"/>
        <v>1</v>
      </c>
      <c r="R26" s="22">
        <f t="shared" si="9"/>
        <v>600000</v>
      </c>
      <c r="S26" s="22">
        <f t="shared" si="9"/>
        <v>600000</v>
      </c>
      <c r="T26" s="23">
        <f t="shared" si="8"/>
        <v>1</v>
      </c>
    </row>
    <row r="27" spans="1:20" ht="64.5" customHeight="1">
      <c r="A27" s="101" t="s">
        <v>226</v>
      </c>
      <c r="B27" s="36" t="s">
        <v>273</v>
      </c>
      <c r="C27" s="102">
        <f>C28</f>
        <v>475660</v>
      </c>
      <c r="D27" s="102">
        <f>D28</f>
        <v>432250</v>
      </c>
      <c r="E27" s="29">
        <f t="shared" si="3"/>
        <v>0.9087373333893958</v>
      </c>
      <c r="F27" s="102">
        <v>0</v>
      </c>
      <c r="G27" s="102">
        <v>0</v>
      </c>
      <c r="H27" s="29">
        <v>0</v>
      </c>
      <c r="I27" s="102">
        <f>I28</f>
        <v>0</v>
      </c>
      <c r="J27" s="102">
        <f>J28</f>
        <v>0</v>
      </c>
      <c r="K27" s="29" t="e">
        <f t="shared" si="4"/>
        <v>#DIV/0!</v>
      </c>
      <c r="L27" s="102">
        <f>L28</f>
        <v>0</v>
      </c>
      <c r="M27" s="103">
        <f>M28</f>
        <v>0</v>
      </c>
      <c r="N27" s="29">
        <v>0</v>
      </c>
      <c r="O27" s="102">
        <f>O28</f>
        <v>0</v>
      </c>
      <c r="P27" s="102">
        <f>P28</f>
        <v>0</v>
      </c>
      <c r="Q27" s="29" t="e">
        <f t="shared" si="5"/>
        <v>#DIV/0!</v>
      </c>
      <c r="R27" s="22">
        <f t="shared" si="9"/>
        <v>475660</v>
      </c>
      <c r="S27" s="22">
        <f t="shared" si="9"/>
        <v>432250</v>
      </c>
      <c r="T27" s="23">
        <f t="shared" si="8"/>
        <v>0.9087373333893958</v>
      </c>
    </row>
    <row r="28" spans="1:20" s="39" customFormat="1" ht="56.25" customHeight="1">
      <c r="A28" s="35"/>
      <c r="B28" s="34" t="s">
        <v>274</v>
      </c>
      <c r="C28" s="37">
        <v>475660</v>
      </c>
      <c r="D28" s="37">
        <v>432250</v>
      </c>
      <c r="E28" s="29">
        <f t="shared" si="3"/>
        <v>0.9087373333893958</v>
      </c>
      <c r="F28" s="37">
        <v>0</v>
      </c>
      <c r="G28" s="37">
        <v>0</v>
      </c>
      <c r="H28" s="29">
        <v>0</v>
      </c>
      <c r="I28" s="37"/>
      <c r="J28" s="37"/>
      <c r="K28" s="29" t="e">
        <f t="shared" si="4"/>
        <v>#DIV/0!</v>
      </c>
      <c r="L28" s="37"/>
      <c r="M28" s="38"/>
      <c r="N28" s="29">
        <v>0</v>
      </c>
      <c r="O28" s="37"/>
      <c r="P28" s="37"/>
      <c r="Q28" s="29" t="e">
        <f t="shared" si="5"/>
        <v>#DIV/0!</v>
      </c>
      <c r="R28" s="22">
        <f t="shared" si="9"/>
        <v>475660</v>
      </c>
      <c r="S28" s="22">
        <f t="shared" si="9"/>
        <v>432250</v>
      </c>
      <c r="T28" s="23">
        <f t="shared" si="8"/>
        <v>0.9087373333893958</v>
      </c>
    </row>
    <row r="29" spans="1:20" s="30" customFormat="1" ht="95.25" customHeight="1">
      <c r="A29" s="26" t="s">
        <v>226</v>
      </c>
      <c r="B29" s="27" t="s">
        <v>227</v>
      </c>
      <c r="C29" s="28">
        <f>C31+C32</f>
        <v>844200</v>
      </c>
      <c r="D29" s="28">
        <f>D31+D32</f>
        <v>844200</v>
      </c>
      <c r="E29" s="29">
        <f t="shared" si="3"/>
        <v>1</v>
      </c>
      <c r="F29" s="28">
        <f>F30</f>
        <v>486664.93</v>
      </c>
      <c r="G29" s="28">
        <f aca="true" t="shared" si="10" ref="G29:S29">G30</f>
        <v>486664.93</v>
      </c>
      <c r="H29" s="29">
        <f t="shared" si="1"/>
        <v>1</v>
      </c>
      <c r="I29" s="28">
        <f t="shared" si="10"/>
        <v>1974948</v>
      </c>
      <c r="J29" s="28">
        <f t="shared" si="10"/>
        <v>1974948</v>
      </c>
      <c r="K29" s="29">
        <f t="shared" si="4"/>
        <v>1</v>
      </c>
      <c r="L29" s="28">
        <f t="shared" si="10"/>
        <v>0</v>
      </c>
      <c r="M29" s="28">
        <f t="shared" si="10"/>
        <v>0</v>
      </c>
      <c r="N29" s="29">
        <v>0</v>
      </c>
      <c r="O29" s="28">
        <f t="shared" si="10"/>
        <v>0</v>
      </c>
      <c r="P29" s="28">
        <f t="shared" si="10"/>
        <v>0</v>
      </c>
      <c r="Q29" s="29">
        <v>0</v>
      </c>
      <c r="R29" s="28">
        <f t="shared" si="10"/>
        <v>3305812.9299999997</v>
      </c>
      <c r="S29" s="28">
        <f t="shared" si="10"/>
        <v>3305812.9299999997</v>
      </c>
      <c r="T29" s="23">
        <f t="shared" si="8"/>
        <v>1</v>
      </c>
    </row>
    <row r="30" spans="1:20" s="39" customFormat="1" ht="27" customHeight="1">
      <c r="A30" s="35" t="s">
        <v>229</v>
      </c>
      <c r="B30" s="34" t="s">
        <v>228</v>
      </c>
      <c r="C30" s="37">
        <f>C31</f>
        <v>844200</v>
      </c>
      <c r="D30" s="38">
        <f>D31</f>
        <v>844200</v>
      </c>
      <c r="E30" s="29">
        <f t="shared" si="3"/>
        <v>1</v>
      </c>
      <c r="F30" s="37">
        <f>F31</f>
        <v>486664.93</v>
      </c>
      <c r="G30" s="38">
        <f>G31</f>
        <v>486664.93</v>
      </c>
      <c r="H30" s="29">
        <f t="shared" si="1"/>
        <v>1</v>
      </c>
      <c r="I30" s="37">
        <f>I31+I32</f>
        <v>1974948</v>
      </c>
      <c r="J30" s="37">
        <f>J31+J32</f>
        <v>1974948</v>
      </c>
      <c r="K30" s="29">
        <f t="shared" si="4"/>
        <v>1</v>
      </c>
      <c r="L30" s="37"/>
      <c r="M30" s="38"/>
      <c r="N30" s="29">
        <v>0</v>
      </c>
      <c r="O30" s="37"/>
      <c r="P30" s="38"/>
      <c r="Q30" s="29">
        <v>0</v>
      </c>
      <c r="R30" s="22">
        <f t="shared" si="6"/>
        <v>3305812.9299999997</v>
      </c>
      <c r="S30" s="22">
        <f t="shared" si="7"/>
        <v>3305812.9299999997</v>
      </c>
      <c r="T30" s="23">
        <f t="shared" si="8"/>
        <v>1</v>
      </c>
    </row>
    <row r="31" spans="1:20" s="44" customFormat="1" ht="102.75" customHeight="1">
      <c r="A31" s="40" t="s">
        <v>231</v>
      </c>
      <c r="B31" s="41" t="s">
        <v>230</v>
      </c>
      <c r="C31" s="42">
        <v>844200</v>
      </c>
      <c r="D31" s="43">
        <v>844200</v>
      </c>
      <c r="E31" s="29">
        <f t="shared" si="3"/>
        <v>1</v>
      </c>
      <c r="F31" s="42">
        <v>486664.93</v>
      </c>
      <c r="G31" s="43">
        <v>486664.93</v>
      </c>
      <c r="H31" s="29">
        <f t="shared" si="1"/>
        <v>1</v>
      </c>
      <c r="I31" s="42">
        <v>1927832.73</v>
      </c>
      <c r="J31" s="42">
        <v>1927832.73</v>
      </c>
      <c r="K31" s="29">
        <f t="shared" si="4"/>
        <v>1</v>
      </c>
      <c r="L31" s="42"/>
      <c r="M31" s="43"/>
      <c r="N31" s="29">
        <v>0</v>
      </c>
      <c r="O31" s="42"/>
      <c r="P31" s="43"/>
      <c r="Q31" s="29">
        <v>0</v>
      </c>
      <c r="R31" s="22">
        <f t="shared" si="6"/>
        <v>3258697.66</v>
      </c>
      <c r="S31" s="22">
        <f t="shared" si="7"/>
        <v>3258697.66</v>
      </c>
      <c r="T31" s="23">
        <f t="shared" si="8"/>
        <v>1</v>
      </c>
    </row>
    <row r="32" spans="1:20" s="39" customFormat="1" ht="47.25" customHeight="1">
      <c r="A32" s="35" t="s">
        <v>275</v>
      </c>
      <c r="B32" s="34" t="s">
        <v>867</v>
      </c>
      <c r="C32" s="37">
        <v>0</v>
      </c>
      <c r="D32" s="38">
        <v>0</v>
      </c>
      <c r="E32" s="29"/>
      <c r="F32" s="37"/>
      <c r="G32" s="38"/>
      <c r="H32" s="29">
        <v>0</v>
      </c>
      <c r="I32" s="37">
        <v>47115.27</v>
      </c>
      <c r="J32" s="38">
        <v>47115.27</v>
      </c>
      <c r="K32" s="29">
        <f t="shared" si="4"/>
        <v>1</v>
      </c>
      <c r="L32" s="37"/>
      <c r="M32" s="38"/>
      <c r="N32" s="29">
        <v>0</v>
      </c>
      <c r="O32" s="37"/>
      <c r="P32" s="38"/>
      <c r="Q32" s="29">
        <v>0</v>
      </c>
      <c r="R32" s="22">
        <f t="shared" si="6"/>
        <v>47115.27</v>
      </c>
      <c r="S32" s="22">
        <f t="shared" si="7"/>
        <v>47115.27</v>
      </c>
      <c r="T32" s="23">
        <f t="shared" si="8"/>
        <v>1</v>
      </c>
    </row>
    <row r="33" spans="1:20" s="39" customFormat="1" ht="68.25" customHeight="1">
      <c r="A33" s="35" t="s">
        <v>232</v>
      </c>
      <c r="B33" s="36" t="s">
        <v>868</v>
      </c>
      <c r="C33" s="37"/>
      <c r="D33" s="37"/>
      <c r="E33" s="29"/>
      <c r="F33" s="37"/>
      <c r="G33" s="37"/>
      <c r="H33" s="29"/>
      <c r="I33" s="37"/>
      <c r="J33" s="37"/>
      <c r="K33" s="29"/>
      <c r="L33" s="37">
        <f>L34</f>
        <v>1500000</v>
      </c>
      <c r="M33" s="37">
        <f>M34</f>
        <v>602774</v>
      </c>
      <c r="N33" s="29"/>
      <c r="O33" s="37">
        <f>O35</f>
        <v>351063</v>
      </c>
      <c r="P33" s="37">
        <f>P35</f>
        <v>287000</v>
      </c>
      <c r="Q33" s="29"/>
      <c r="R33" s="22"/>
      <c r="S33" s="22"/>
      <c r="T33" s="23"/>
    </row>
    <row r="34" spans="1:20" s="39" customFormat="1" ht="47.25" customHeight="1">
      <c r="A34" s="35" t="s">
        <v>870</v>
      </c>
      <c r="B34" s="34" t="s">
        <v>869</v>
      </c>
      <c r="C34" s="37"/>
      <c r="D34" s="37"/>
      <c r="E34" s="29"/>
      <c r="F34" s="37"/>
      <c r="G34" s="37"/>
      <c r="H34" s="29"/>
      <c r="I34" s="37"/>
      <c r="J34" s="37"/>
      <c r="K34" s="29"/>
      <c r="L34" s="37">
        <v>1500000</v>
      </c>
      <c r="M34" s="37">
        <v>602774</v>
      </c>
      <c r="N34" s="29"/>
      <c r="O34" s="37"/>
      <c r="P34" s="37"/>
      <c r="Q34" s="29"/>
      <c r="R34" s="22"/>
      <c r="S34" s="22"/>
      <c r="T34" s="23"/>
    </row>
    <row r="35" spans="1:20" s="39" customFormat="1" ht="47.25" customHeight="1">
      <c r="A35" s="35" t="s">
        <v>871</v>
      </c>
      <c r="B35" s="34" t="s">
        <v>872</v>
      </c>
      <c r="C35" s="37"/>
      <c r="D35" s="37"/>
      <c r="E35" s="29"/>
      <c r="F35" s="37"/>
      <c r="G35" s="37"/>
      <c r="H35" s="29"/>
      <c r="I35" s="37"/>
      <c r="J35" s="37"/>
      <c r="K35" s="29"/>
      <c r="L35" s="37"/>
      <c r="M35" s="37"/>
      <c r="N35" s="29"/>
      <c r="O35" s="37">
        <v>351063</v>
      </c>
      <c r="P35" s="37">
        <v>287000</v>
      </c>
      <c r="Q35" s="29"/>
      <c r="R35" s="22"/>
      <c r="S35" s="22"/>
      <c r="T35" s="23"/>
    </row>
    <row r="36" spans="1:20" s="47" customFormat="1" ht="15" customHeight="1">
      <c r="A36" s="45" t="s">
        <v>232</v>
      </c>
      <c r="B36" s="46" t="s">
        <v>865</v>
      </c>
      <c r="C36" s="22">
        <f>C18+C15+C29+C27</f>
        <v>15898880</v>
      </c>
      <c r="D36" s="22">
        <f>D18+D15+D29+D27</f>
        <v>15820243</v>
      </c>
      <c r="E36" s="29">
        <f t="shared" si="3"/>
        <v>0.9950539283270268</v>
      </c>
      <c r="F36" s="22">
        <f>F18+F15+F29+F27</f>
        <v>32405874.93</v>
      </c>
      <c r="G36" s="22">
        <f>G18+G15+G29+G27</f>
        <v>24725825.93</v>
      </c>
      <c r="H36" s="29">
        <f t="shared" si="1"/>
        <v>0.7630044238401311</v>
      </c>
      <c r="I36" s="22">
        <f>I18+I15+I29+I27</f>
        <v>50292658</v>
      </c>
      <c r="J36" s="22">
        <f>J18+J15+J29+J27</f>
        <v>49750470</v>
      </c>
      <c r="K36" s="29">
        <f t="shared" si="4"/>
        <v>0.9892193409224861</v>
      </c>
      <c r="L36" s="22">
        <f>L18+L15+L29+L27+L33</f>
        <v>33136411</v>
      </c>
      <c r="M36" s="22">
        <f>M18+M15+M29+M27+M33</f>
        <v>25639185</v>
      </c>
      <c r="N36" s="29">
        <f>M36/L36</f>
        <v>0.773746589514477</v>
      </c>
      <c r="O36" s="22">
        <f>O18+O15+O29+O27+O33</f>
        <v>32255065</v>
      </c>
      <c r="P36" s="22">
        <f>P18+P15+P29+P27+P33</f>
        <v>29740960</v>
      </c>
      <c r="Q36" s="29">
        <f t="shared" si="5"/>
        <v>0.9220554973304192</v>
      </c>
      <c r="R36" s="22">
        <f>C36+F36+I36+L36+O36</f>
        <v>163988888.93</v>
      </c>
      <c r="S36" s="22">
        <f>D36+G36+J36+M36+P36</f>
        <v>145676683.93</v>
      </c>
      <c r="T36" s="23">
        <f t="shared" si="8"/>
        <v>0.8883326479038668</v>
      </c>
    </row>
    <row r="37" spans="3:20" ht="42" customHeight="1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ht="15">
      <c r="R38" s="54"/>
    </row>
    <row r="39" spans="18:19" ht="15">
      <c r="R39" s="54"/>
      <c r="S39" s="54"/>
    </row>
  </sheetData>
  <sheetProtection/>
  <autoFilter ref="A14:U36"/>
  <mergeCells count="26">
    <mergeCell ref="R2:T2"/>
    <mergeCell ref="R3:T3"/>
    <mergeCell ref="R4:T4"/>
    <mergeCell ref="R5:T5"/>
    <mergeCell ref="A10:A13"/>
    <mergeCell ref="B10:B13"/>
    <mergeCell ref="P11:Q12"/>
    <mergeCell ref="R10:T10"/>
    <mergeCell ref="M11:N12"/>
    <mergeCell ref="C11:C13"/>
    <mergeCell ref="R6:T6"/>
    <mergeCell ref="A8:T8"/>
    <mergeCell ref="J11:K12"/>
    <mergeCell ref="L10:N10"/>
    <mergeCell ref="I10:K10"/>
    <mergeCell ref="R11:R13"/>
    <mergeCell ref="O10:Q10"/>
    <mergeCell ref="C10:E10"/>
    <mergeCell ref="I11:I13"/>
    <mergeCell ref="S11:T12"/>
    <mergeCell ref="D11:E12"/>
    <mergeCell ref="F10:H10"/>
    <mergeCell ref="F11:F13"/>
    <mergeCell ref="L11:L13"/>
    <mergeCell ref="G11:H12"/>
    <mergeCell ref="O11:O13"/>
  </mergeCells>
  <printOptions/>
  <pageMargins left="0.1968503937007874" right="0" top="0.984251968503937" bottom="0" header="0.5118110236220472" footer="0.5118110236220472"/>
  <pageSetup fitToHeight="0" fitToWidth="1" horizontalDpi="600" verticalDpi="600" orientation="landscape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8"/>
  <sheetViews>
    <sheetView zoomScalePageLayoutView="0" workbookViewId="0" topLeftCell="A1">
      <pane xSplit="6" ySplit="13" topLeftCell="M23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9" sqref="A9:T27"/>
    </sheetView>
  </sheetViews>
  <sheetFormatPr defaultColWidth="9.140625" defaultRowHeight="12.75"/>
  <cols>
    <col min="1" max="1" width="5.57421875" style="59" customWidth="1"/>
    <col min="2" max="2" width="30.57421875" style="63" customWidth="1"/>
    <col min="3" max="3" width="14.421875" style="60" customWidth="1"/>
    <col min="4" max="4" width="10.00390625" style="60" customWidth="1"/>
    <col min="5" max="5" width="8.00390625" style="60" customWidth="1"/>
    <col min="6" max="6" width="14.57421875" style="62" customWidth="1"/>
    <col min="7" max="7" width="10.28125" style="60" customWidth="1"/>
    <col min="8" max="8" width="8.57421875" style="60" customWidth="1"/>
    <col min="9" max="9" width="14.421875" style="60" customWidth="1"/>
    <col min="10" max="10" width="11.00390625" style="60" customWidth="1"/>
    <col min="11" max="11" width="8.00390625" style="60" customWidth="1"/>
    <col min="12" max="12" width="14.57421875" style="60" customWidth="1"/>
    <col min="13" max="13" width="10.57421875" style="60" customWidth="1"/>
    <col min="14" max="14" width="8.421875" style="60" customWidth="1"/>
    <col min="15" max="15" width="14.57421875" style="60" customWidth="1"/>
    <col min="16" max="16" width="10.7109375" style="60" customWidth="1"/>
    <col min="17" max="17" width="8.00390625" style="60" customWidth="1"/>
    <col min="18" max="18" width="15.8515625" style="60" customWidth="1"/>
    <col min="19" max="19" width="10.7109375" style="60" customWidth="1"/>
    <col min="20" max="16384" width="9.140625" style="60" customWidth="1"/>
  </cols>
  <sheetData>
    <row r="1" spans="1:20" s="4" customFormat="1" ht="12.75">
      <c r="A1" s="3"/>
      <c r="B1" s="104"/>
      <c r="F1" s="9"/>
      <c r="R1" s="246" t="s">
        <v>324</v>
      </c>
      <c r="S1" s="246"/>
      <c r="T1" s="246"/>
    </row>
    <row r="2" spans="1:20" s="4" customFormat="1" ht="12.75">
      <c r="A2" s="3"/>
      <c r="B2" s="104"/>
      <c r="F2" s="9"/>
      <c r="R2" s="246" t="s">
        <v>76</v>
      </c>
      <c r="S2" s="246"/>
      <c r="T2" s="246"/>
    </row>
    <row r="3" spans="1:20" s="4" customFormat="1" ht="12.75">
      <c r="A3" s="3"/>
      <c r="B3" s="104"/>
      <c r="F3" s="9"/>
      <c r="R3" s="246" t="s">
        <v>126</v>
      </c>
      <c r="S3" s="246"/>
      <c r="T3" s="246"/>
    </row>
    <row r="4" spans="1:20" s="4" customFormat="1" ht="12.75">
      <c r="A4" s="3"/>
      <c r="B4" s="104"/>
      <c r="F4" s="9"/>
      <c r="R4" s="246" t="s">
        <v>134</v>
      </c>
      <c r="S4" s="246"/>
      <c r="T4" s="246"/>
    </row>
    <row r="5" spans="1:20" s="4" customFormat="1" ht="12.75" customHeight="1">
      <c r="A5" s="3"/>
      <c r="B5" s="104"/>
      <c r="F5" s="9"/>
      <c r="R5" s="247" t="s">
        <v>967</v>
      </c>
      <c r="S5" s="247"/>
      <c r="T5" s="247"/>
    </row>
    <row r="6" spans="1:6" s="4" customFormat="1" ht="12.75">
      <c r="A6" s="3"/>
      <c r="B6" s="104"/>
      <c r="F6" s="9"/>
    </row>
    <row r="7" spans="1:20" s="4" customFormat="1" ht="14.25">
      <c r="A7" s="156" t="s">
        <v>873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</row>
    <row r="8" spans="1:6" s="4" customFormat="1" ht="12.75">
      <c r="A8" s="3"/>
      <c r="B8" s="104"/>
      <c r="F8" s="9"/>
    </row>
    <row r="9" spans="1:20" s="4" customFormat="1" ht="45.75" customHeight="1">
      <c r="A9" s="174" t="s">
        <v>103</v>
      </c>
      <c r="B9" s="176" t="s">
        <v>104</v>
      </c>
      <c r="C9" s="174" t="s">
        <v>105</v>
      </c>
      <c r="D9" s="174"/>
      <c r="E9" s="174"/>
      <c r="F9" s="174" t="s">
        <v>106</v>
      </c>
      <c r="G9" s="174"/>
      <c r="H9" s="174"/>
      <c r="I9" s="174" t="s">
        <v>107</v>
      </c>
      <c r="J9" s="174"/>
      <c r="K9" s="174"/>
      <c r="L9" s="174" t="s">
        <v>108</v>
      </c>
      <c r="M9" s="174"/>
      <c r="N9" s="174"/>
      <c r="O9" s="174" t="s">
        <v>109</v>
      </c>
      <c r="P9" s="174"/>
      <c r="Q9" s="174"/>
      <c r="R9" s="248" t="s">
        <v>865</v>
      </c>
      <c r="S9" s="248"/>
      <c r="T9" s="248"/>
    </row>
    <row r="10" spans="1:20" s="4" customFormat="1" ht="11.25" customHeight="1">
      <c r="A10" s="249"/>
      <c r="B10" s="250"/>
      <c r="C10" s="251" t="s">
        <v>864</v>
      </c>
      <c r="D10" s="252" t="s">
        <v>69</v>
      </c>
      <c r="E10" s="252"/>
      <c r="F10" s="251" t="s">
        <v>864</v>
      </c>
      <c r="G10" s="252" t="s">
        <v>69</v>
      </c>
      <c r="H10" s="252"/>
      <c r="I10" s="251" t="s">
        <v>864</v>
      </c>
      <c r="J10" s="252" t="s">
        <v>69</v>
      </c>
      <c r="K10" s="252"/>
      <c r="L10" s="251" t="s">
        <v>864</v>
      </c>
      <c r="M10" s="252" t="s">
        <v>69</v>
      </c>
      <c r="N10" s="252"/>
      <c r="O10" s="251" t="s">
        <v>864</v>
      </c>
      <c r="P10" s="252" t="s">
        <v>69</v>
      </c>
      <c r="Q10" s="252"/>
      <c r="R10" s="253" t="s">
        <v>864</v>
      </c>
      <c r="S10" s="254" t="s">
        <v>69</v>
      </c>
      <c r="T10" s="254"/>
    </row>
    <row r="11" spans="1:20" s="4" customFormat="1" ht="11.25">
      <c r="A11" s="249"/>
      <c r="B11" s="250"/>
      <c r="C11" s="251"/>
      <c r="D11" s="252"/>
      <c r="E11" s="252"/>
      <c r="F11" s="251"/>
      <c r="G11" s="252"/>
      <c r="H11" s="252"/>
      <c r="I11" s="251"/>
      <c r="J11" s="252"/>
      <c r="K11" s="252"/>
      <c r="L11" s="251"/>
      <c r="M11" s="252"/>
      <c r="N11" s="252"/>
      <c r="O11" s="251"/>
      <c r="P11" s="252"/>
      <c r="Q11" s="252"/>
      <c r="R11" s="253"/>
      <c r="S11" s="254"/>
      <c r="T11" s="254"/>
    </row>
    <row r="12" spans="1:20" s="4" customFormat="1" ht="33.75">
      <c r="A12" s="249"/>
      <c r="B12" s="250"/>
      <c r="C12" s="251"/>
      <c r="D12" s="14" t="s">
        <v>77</v>
      </c>
      <c r="E12" s="14" t="s">
        <v>4</v>
      </c>
      <c r="F12" s="251"/>
      <c r="G12" s="14" t="s">
        <v>77</v>
      </c>
      <c r="H12" s="14" t="s">
        <v>4</v>
      </c>
      <c r="I12" s="251"/>
      <c r="J12" s="14" t="s">
        <v>77</v>
      </c>
      <c r="K12" s="14" t="s">
        <v>4</v>
      </c>
      <c r="L12" s="251"/>
      <c r="M12" s="14" t="s">
        <v>77</v>
      </c>
      <c r="N12" s="14" t="s">
        <v>4</v>
      </c>
      <c r="O12" s="251"/>
      <c r="P12" s="14" t="s">
        <v>77</v>
      </c>
      <c r="Q12" s="14" t="s">
        <v>4</v>
      </c>
      <c r="R12" s="253"/>
      <c r="S12" s="16" t="s">
        <v>77</v>
      </c>
      <c r="T12" s="16" t="s">
        <v>4</v>
      </c>
    </row>
    <row r="13" spans="1:20" s="4" customFormat="1" ht="78.75">
      <c r="A13" s="70">
        <v>1</v>
      </c>
      <c r="B13" s="255" t="s">
        <v>874</v>
      </c>
      <c r="C13" s="17">
        <v>100</v>
      </c>
      <c r="D13" s="17">
        <v>100</v>
      </c>
      <c r="E13" s="18">
        <f>D13/C13</f>
        <v>1</v>
      </c>
      <c r="F13" s="17">
        <v>100</v>
      </c>
      <c r="G13" s="17">
        <v>100</v>
      </c>
      <c r="H13" s="18">
        <f>G13/F13</f>
        <v>1</v>
      </c>
      <c r="I13" s="17">
        <v>100</v>
      </c>
      <c r="J13" s="17">
        <v>100</v>
      </c>
      <c r="K13" s="18">
        <f>J13/I13</f>
        <v>1</v>
      </c>
      <c r="L13" s="17">
        <v>100</v>
      </c>
      <c r="M13" s="17">
        <v>100</v>
      </c>
      <c r="N13" s="18">
        <f>M13/L13</f>
        <v>1</v>
      </c>
      <c r="O13" s="17">
        <v>100</v>
      </c>
      <c r="P13" s="17">
        <v>100</v>
      </c>
      <c r="Q13" s="18">
        <f>P13/O13</f>
        <v>1</v>
      </c>
      <c r="R13" s="19">
        <f aca="true" t="shared" si="0" ref="R13:S26">C13+F13+I13+L13+O13</f>
        <v>500</v>
      </c>
      <c r="S13" s="19">
        <f t="shared" si="0"/>
        <v>500</v>
      </c>
      <c r="T13" s="20">
        <f aca="true" t="shared" si="1" ref="T13:T26">S13/R13</f>
        <v>1</v>
      </c>
    </row>
    <row r="14" spans="1:20" s="4" customFormat="1" ht="135">
      <c r="A14" s="70">
        <f>1+A13</f>
        <v>2</v>
      </c>
      <c r="B14" s="255" t="s">
        <v>875</v>
      </c>
      <c r="C14" s="17">
        <v>1900</v>
      </c>
      <c r="D14" s="17">
        <v>1900</v>
      </c>
      <c r="E14" s="18">
        <f>D14/C14</f>
        <v>1</v>
      </c>
      <c r="F14" s="17">
        <v>2500</v>
      </c>
      <c r="G14" s="17">
        <v>2500</v>
      </c>
      <c r="H14" s="18">
        <f>G14/F14</f>
        <v>1</v>
      </c>
      <c r="I14" s="17">
        <v>3600</v>
      </c>
      <c r="J14" s="17">
        <v>3600</v>
      </c>
      <c r="K14" s="18">
        <f aca="true" t="shared" si="2" ref="K14:K26">J14/I14</f>
        <v>1</v>
      </c>
      <c r="L14" s="17">
        <v>4500</v>
      </c>
      <c r="M14" s="17">
        <v>4500</v>
      </c>
      <c r="N14" s="18">
        <f aca="true" t="shared" si="3" ref="N14:N26">M14/L14</f>
        <v>1</v>
      </c>
      <c r="O14" s="17">
        <v>3300</v>
      </c>
      <c r="P14" s="17">
        <v>3300</v>
      </c>
      <c r="Q14" s="18">
        <f aca="true" t="shared" si="4" ref="Q14:Q26">P14/O14</f>
        <v>1</v>
      </c>
      <c r="R14" s="19">
        <f t="shared" si="0"/>
        <v>15800</v>
      </c>
      <c r="S14" s="19">
        <f t="shared" si="0"/>
        <v>15800</v>
      </c>
      <c r="T14" s="20">
        <f t="shared" si="1"/>
        <v>1</v>
      </c>
    </row>
    <row r="15" spans="1:20" s="4" customFormat="1" ht="67.5">
      <c r="A15" s="70">
        <v>3</v>
      </c>
      <c r="B15" s="256" t="s">
        <v>876</v>
      </c>
      <c r="C15" s="17">
        <v>106300</v>
      </c>
      <c r="D15" s="17">
        <v>106300</v>
      </c>
      <c r="E15" s="18">
        <f>D15/C15</f>
        <v>1</v>
      </c>
      <c r="F15" s="17">
        <v>212600</v>
      </c>
      <c r="G15" s="17">
        <v>103132.55</v>
      </c>
      <c r="H15" s="18">
        <f>G15/F15</f>
        <v>0.4851013640639699</v>
      </c>
      <c r="I15" s="17">
        <v>318900</v>
      </c>
      <c r="J15" s="17">
        <v>318900</v>
      </c>
      <c r="K15" s="18">
        <f t="shared" si="2"/>
        <v>1</v>
      </c>
      <c r="L15" s="17">
        <v>212600</v>
      </c>
      <c r="M15" s="17">
        <v>212600</v>
      </c>
      <c r="N15" s="18">
        <f t="shared" si="3"/>
        <v>1</v>
      </c>
      <c r="O15" s="17">
        <v>212600</v>
      </c>
      <c r="P15" s="17">
        <v>212600</v>
      </c>
      <c r="Q15" s="18">
        <f t="shared" si="4"/>
        <v>1</v>
      </c>
      <c r="R15" s="19">
        <f t="shared" si="0"/>
        <v>1063000</v>
      </c>
      <c r="S15" s="19">
        <f t="shared" si="0"/>
        <v>953532.55</v>
      </c>
      <c r="T15" s="20">
        <f t="shared" si="1"/>
        <v>0.8970202728127941</v>
      </c>
    </row>
    <row r="16" spans="1:20" s="4" customFormat="1" ht="33.75">
      <c r="A16" s="70">
        <v>4</v>
      </c>
      <c r="B16" s="257" t="s">
        <v>877</v>
      </c>
      <c r="C16" s="258">
        <v>0</v>
      </c>
      <c r="D16" s="17">
        <v>0</v>
      </c>
      <c r="E16" s="18">
        <v>0</v>
      </c>
      <c r="F16" s="258">
        <v>0</v>
      </c>
      <c r="G16" s="17">
        <v>0</v>
      </c>
      <c r="H16" s="18">
        <v>0</v>
      </c>
      <c r="I16" s="258">
        <v>0</v>
      </c>
      <c r="J16" s="17">
        <v>0</v>
      </c>
      <c r="K16" s="18">
        <v>0</v>
      </c>
      <c r="L16" s="258">
        <v>3321730</v>
      </c>
      <c r="M16" s="17">
        <v>3321730</v>
      </c>
      <c r="N16" s="18">
        <f t="shared" si="3"/>
        <v>1</v>
      </c>
      <c r="O16" s="258">
        <v>0</v>
      </c>
      <c r="P16" s="17">
        <v>0</v>
      </c>
      <c r="Q16" s="18">
        <v>0</v>
      </c>
      <c r="R16" s="19">
        <f t="shared" si="0"/>
        <v>3321730</v>
      </c>
      <c r="S16" s="19">
        <f t="shared" si="0"/>
        <v>3321730</v>
      </c>
      <c r="T16" s="20">
        <f t="shared" si="1"/>
        <v>1</v>
      </c>
    </row>
    <row r="17" spans="1:20" s="4" customFormat="1" ht="33.75">
      <c r="A17" s="70">
        <v>5</v>
      </c>
      <c r="B17" s="257" t="s">
        <v>878</v>
      </c>
      <c r="C17" s="258">
        <v>0</v>
      </c>
      <c r="D17" s="17">
        <v>0</v>
      </c>
      <c r="E17" s="18">
        <v>0</v>
      </c>
      <c r="F17" s="258">
        <v>0</v>
      </c>
      <c r="G17" s="17">
        <v>0</v>
      </c>
      <c r="H17" s="18">
        <v>0</v>
      </c>
      <c r="I17" s="258">
        <v>0</v>
      </c>
      <c r="J17" s="17">
        <v>0</v>
      </c>
      <c r="K17" s="18">
        <v>0</v>
      </c>
      <c r="L17" s="258">
        <v>1286000</v>
      </c>
      <c r="M17" s="17">
        <v>1286000</v>
      </c>
      <c r="N17" s="18">
        <f>M17/L17</f>
        <v>1</v>
      </c>
      <c r="O17" s="258">
        <v>0</v>
      </c>
      <c r="P17" s="17">
        <v>0</v>
      </c>
      <c r="Q17" s="18">
        <v>0</v>
      </c>
      <c r="R17" s="19">
        <f>C17+F17+I17+L17+O17</f>
        <v>1286000</v>
      </c>
      <c r="S17" s="19">
        <f>D17+G17+J17+M17+P17</f>
        <v>1286000</v>
      </c>
      <c r="T17" s="20">
        <f>S17/R17</f>
        <v>1</v>
      </c>
    </row>
    <row r="18" spans="1:20" s="4" customFormat="1" ht="33.75">
      <c r="A18" s="70">
        <v>6</v>
      </c>
      <c r="B18" s="256" t="s">
        <v>879</v>
      </c>
      <c r="C18" s="258">
        <v>0</v>
      </c>
      <c r="D18" s="17">
        <v>0</v>
      </c>
      <c r="E18" s="18">
        <v>0</v>
      </c>
      <c r="F18" s="258">
        <v>0</v>
      </c>
      <c r="G18" s="17">
        <v>0</v>
      </c>
      <c r="H18" s="18">
        <v>0</v>
      </c>
      <c r="I18" s="258">
        <v>0</v>
      </c>
      <c r="J18" s="17">
        <v>0</v>
      </c>
      <c r="K18" s="18">
        <v>0</v>
      </c>
      <c r="L18" s="258">
        <v>123100</v>
      </c>
      <c r="M18" s="17">
        <v>123100</v>
      </c>
      <c r="N18" s="18">
        <f t="shared" si="3"/>
        <v>1</v>
      </c>
      <c r="O18" s="258">
        <v>0</v>
      </c>
      <c r="P18" s="17">
        <v>0</v>
      </c>
      <c r="Q18" s="18">
        <v>0</v>
      </c>
      <c r="R18" s="19">
        <f t="shared" si="0"/>
        <v>123100</v>
      </c>
      <c r="S18" s="19">
        <f t="shared" si="0"/>
        <v>123100</v>
      </c>
      <c r="T18" s="20">
        <f t="shared" si="1"/>
        <v>1</v>
      </c>
    </row>
    <row r="19" spans="1:20" s="4" customFormat="1" ht="22.5">
      <c r="A19" s="70">
        <v>7</v>
      </c>
      <c r="B19" s="256" t="s">
        <v>880</v>
      </c>
      <c r="C19" s="258">
        <v>0</v>
      </c>
      <c r="D19" s="17">
        <v>0</v>
      </c>
      <c r="E19" s="18">
        <v>0</v>
      </c>
      <c r="F19" s="258">
        <v>0</v>
      </c>
      <c r="G19" s="17">
        <v>0</v>
      </c>
      <c r="H19" s="18">
        <v>0</v>
      </c>
      <c r="I19" s="258">
        <v>5820000</v>
      </c>
      <c r="J19" s="17">
        <v>5820000</v>
      </c>
      <c r="K19" s="18">
        <f t="shared" si="2"/>
        <v>1</v>
      </c>
      <c r="L19" s="258">
        <v>0</v>
      </c>
      <c r="M19" s="17">
        <v>0</v>
      </c>
      <c r="N19" s="18">
        <v>0</v>
      </c>
      <c r="O19" s="258">
        <v>0</v>
      </c>
      <c r="P19" s="17">
        <v>0</v>
      </c>
      <c r="Q19" s="18">
        <v>0</v>
      </c>
      <c r="R19" s="19">
        <f t="shared" si="0"/>
        <v>5820000</v>
      </c>
      <c r="S19" s="19">
        <f t="shared" si="0"/>
        <v>5820000</v>
      </c>
      <c r="T19" s="20">
        <f t="shared" si="1"/>
        <v>1</v>
      </c>
    </row>
    <row r="20" spans="1:20" s="4" customFormat="1" ht="56.25">
      <c r="A20" s="70">
        <v>8</v>
      </c>
      <c r="B20" s="256" t="s">
        <v>881</v>
      </c>
      <c r="C20" s="258">
        <v>0</v>
      </c>
      <c r="D20" s="17">
        <v>0</v>
      </c>
      <c r="E20" s="18">
        <v>0</v>
      </c>
      <c r="F20" s="258">
        <v>0</v>
      </c>
      <c r="G20" s="17">
        <v>0</v>
      </c>
      <c r="H20" s="18">
        <v>0</v>
      </c>
      <c r="I20" s="258">
        <v>100000</v>
      </c>
      <c r="J20" s="17">
        <v>100000</v>
      </c>
      <c r="K20" s="18">
        <f t="shared" si="2"/>
        <v>1</v>
      </c>
      <c r="L20" s="258">
        <v>0</v>
      </c>
      <c r="M20" s="17">
        <v>0</v>
      </c>
      <c r="N20" s="18">
        <v>0</v>
      </c>
      <c r="O20" s="258">
        <v>0</v>
      </c>
      <c r="P20" s="17">
        <v>0</v>
      </c>
      <c r="Q20" s="18">
        <v>0</v>
      </c>
      <c r="R20" s="19">
        <f>C20+F20+I20+L20+O20</f>
        <v>100000</v>
      </c>
      <c r="S20" s="19">
        <f>D20+G20+J20+M20+P20</f>
        <v>100000</v>
      </c>
      <c r="T20" s="20">
        <f>S20/R20</f>
        <v>1</v>
      </c>
    </row>
    <row r="21" spans="1:20" s="4" customFormat="1" ht="67.5">
      <c r="A21" s="70">
        <v>9</v>
      </c>
      <c r="B21" s="256" t="s">
        <v>882</v>
      </c>
      <c r="C21" s="258">
        <v>0</v>
      </c>
      <c r="D21" s="17">
        <v>0</v>
      </c>
      <c r="E21" s="18">
        <v>0</v>
      </c>
      <c r="F21" s="258">
        <v>0</v>
      </c>
      <c r="G21" s="259">
        <v>0</v>
      </c>
      <c r="H21" s="18">
        <v>0</v>
      </c>
      <c r="I21" s="258">
        <v>50000</v>
      </c>
      <c r="J21" s="259">
        <v>50000</v>
      </c>
      <c r="K21" s="18">
        <f t="shared" si="2"/>
        <v>1</v>
      </c>
      <c r="L21" s="258">
        <v>0</v>
      </c>
      <c r="M21" s="259">
        <v>0</v>
      </c>
      <c r="N21" s="18">
        <v>0</v>
      </c>
      <c r="O21" s="258">
        <v>0</v>
      </c>
      <c r="P21" s="259">
        <v>0</v>
      </c>
      <c r="Q21" s="18">
        <v>0</v>
      </c>
      <c r="R21" s="19">
        <f t="shared" si="0"/>
        <v>50000</v>
      </c>
      <c r="S21" s="19">
        <f t="shared" si="0"/>
        <v>50000</v>
      </c>
      <c r="T21" s="20">
        <f t="shared" si="1"/>
        <v>1</v>
      </c>
    </row>
    <row r="22" spans="1:20" s="4" customFormat="1" ht="56.25">
      <c r="A22" s="70">
        <v>10</v>
      </c>
      <c r="B22" s="256" t="s">
        <v>883</v>
      </c>
      <c r="C22" s="258">
        <v>8600</v>
      </c>
      <c r="D22" s="17">
        <v>8600</v>
      </c>
      <c r="E22" s="18">
        <f>D22/C22</f>
        <v>1</v>
      </c>
      <c r="F22" s="258">
        <v>11200</v>
      </c>
      <c r="G22" s="259">
        <v>11200</v>
      </c>
      <c r="H22" s="18">
        <f>G22/F22</f>
        <v>1</v>
      </c>
      <c r="I22" s="258">
        <v>16800</v>
      </c>
      <c r="J22" s="259">
        <v>16800</v>
      </c>
      <c r="K22" s="18">
        <f t="shared" si="2"/>
        <v>1</v>
      </c>
      <c r="L22" s="258">
        <v>4300</v>
      </c>
      <c r="M22" s="259">
        <v>4300</v>
      </c>
      <c r="N22" s="18">
        <f t="shared" si="3"/>
        <v>1</v>
      </c>
      <c r="O22" s="258">
        <v>19600</v>
      </c>
      <c r="P22" s="259">
        <v>19600</v>
      </c>
      <c r="Q22" s="18">
        <f t="shared" si="4"/>
        <v>1</v>
      </c>
      <c r="R22" s="19">
        <f t="shared" si="0"/>
        <v>60500</v>
      </c>
      <c r="S22" s="19">
        <f t="shared" si="0"/>
        <v>60500</v>
      </c>
      <c r="T22" s="20">
        <f t="shared" si="1"/>
        <v>1</v>
      </c>
    </row>
    <row r="23" spans="1:20" s="4" customFormat="1" ht="112.5">
      <c r="A23" s="70"/>
      <c r="B23" s="256" t="s">
        <v>884</v>
      </c>
      <c r="C23" s="258">
        <v>71880</v>
      </c>
      <c r="D23" s="17">
        <v>71880</v>
      </c>
      <c r="E23" s="18">
        <f>D23/C23</f>
        <v>1</v>
      </c>
      <c r="F23" s="258">
        <v>71880</v>
      </c>
      <c r="G23" s="259">
        <v>71880</v>
      </c>
      <c r="H23" s="18">
        <f>G23/F23</f>
        <v>1</v>
      </c>
      <c r="I23" s="258">
        <v>71880</v>
      </c>
      <c r="J23" s="259">
        <v>71880</v>
      </c>
      <c r="K23" s="18">
        <f t="shared" si="2"/>
        <v>1</v>
      </c>
      <c r="L23" s="258">
        <v>71880</v>
      </c>
      <c r="M23" s="259">
        <v>71880</v>
      </c>
      <c r="N23" s="18">
        <f t="shared" si="3"/>
        <v>1</v>
      </c>
      <c r="O23" s="258">
        <v>71890</v>
      </c>
      <c r="P23" s="259">
        <v>71890</v>
      </c>
      <c r="Q23" s="18">
        <f t="shared" si="4"/>
        <v>1</v>
      </c>
      <c r="R23" s="19">
        <f t="shared" si="0"/>
        <v>359410</v>
      </c>
      <c r="S23" s="19">
        <f t="shared" si="0"/>
        <v>359410</v>
      </c>
      <c r="T23" s="20">
        <f>S23/R23</f>
        <v>1</v>
      </c>
    </row>
    <row r="24" spans="1:20" s="4" customFormat="1" ht="112.5">
      <c r="A24" s="70"/>
      <c r="B24" s="256" t="s">
        <v>885</v>
      </c>
      <c r="C24" s="258">
        <v>0</v>
      </c>
      <c r="D24" s="17">
        <v>0</v>
      </c>
      <c r="E24" s="18">
        <v>0</v>
      </c>
      <c r="F24" s="258">
        <v>0</v>
      </c>
      <c r="G24" s="259">
        <v>0</v>
      </c>
      <c r="H24" s="18">
        <v>0</v>
      </c>
      <c r="I24" s="258">
        <v>0</v>
      </c>
      <c r="J24" s="259">
        <v>0</v>
      </c>
      <c r="K24" s="18">
        <v>0</v>
      </c>
      <c r="L24" s="258">
        <v>0</v>
      </c>
      <c r="M24" s="259">
        <v>0</v>
      </c>
      <c r="N24" s="18">
        <v>0</v>
      </c>
      <c r="O24" s="258">
        <v>3167500</v>
      </c>
      <c r="P24" s="259">
        <v>3167500</v>
      </c>
      <c r="Q24" s="18">
        <f t="shared" si="4"/>
        <v>1</v>
      </c>
      <c r="R24" s="19">
        <f t="shared" si="0"/>
        <v>3167500</v>
      </c>
      <c r="S24" s="19">
        <f t="shared" si="0"/>
        <v>3167500</v>
      </c>
      <c r="T24" s="20">
        <f>S24/R24</f>
        <v>1</v>
      </c>
    </row>
    <row r="25" spans="1:20" s="4" customFormat="1" ht="33.75">
      <c r="A25" s="70"/>
      <c r="B25" s="256" t="s">
        <v>886</v>
      </c>
      <c r="C25" s="258">
        <v>0</v>
      </c>
      <c r="D25" s="17">
        <v>0</v>
      </c>
      <c r="E25" s="18">
        <v>0</v>
      </c>
      <c r="F25" s="258">
        <v>0</v>
      </c>
      <c r="G25" s="259">
        <v>0</v>
      </c>
      <c r="H25" s="18">
        <v>0</v>
      </c>
      <c r="I25" s="258">
        <v>100000</v>
      </c>
      <c r="J25" s="259">
        <v>100000</v>
      </c>
      <c r="K25" s="18">
        <f t="shared" si="2"/>
        <v>1</v>
      </c>
      <c r="L25" s="258">
        <v>0</v>
      </c>
      <c r="M25" s="259">
        <v>0</v>
      </c>
      <c r="N25" s="18">
        <v>0</v>
      </c>
      <c r="O25" s="258">
        <v>300000</v>
      </c>
      <c r="P25" s="259">
        <v>300000</v>
      </c>
      <c r="Q25" s="18">
        <f t="shared" si="4"/>
        <v>1</v>
      </c>
      <c r="R25" s="19">
        <f t="shared" si="0"/>
        <v>400000</v>
      </c>
      <c r="S25" s="19">
        <f t="shared" si="0"/>
        <v>400000</v>
      </c>
      <c r="T25" s="20">
        <f>S25/R25</f>
        <v>1</v>
      </c>
    </row>
    <row r="26" spans="1:20" s="4" customFormat="1" ht="12">
      <c r="A26" s="70">
        <v>6</v>
      </c>
      <c r="B26" s="260" t="s">
        <v>955</v>
      </c>
      <c r="C26" s="17">
        <f>SUM(C13:C25)</f>
        <v>188780</v>
      </c>
      <c r="D26" s="17">
        <f>SUM(D13:D25)</f>
        <v>188780</v>
      </c>
      <c r="E26" s="18">
        <f>D26/C26</f>
        <v>1</v>
      </c>
      <c r="F26" s="17">
        <f>SUM(F13:F25)</f>
        <v>298280</v>
      </c>
      <c r="G26" s="17">
        <f>SUM(G13:G25)</f>
        <v>188812.55</v>
      </c>
      <c r="H26" s="18">
        <f>G26/F26</f>
        <v>0.6330043918465871</v>
      </c>
      <c r="I26" s="17">
        <f>SUM(I13:I25)</f>
        <v>6481280</v>
      </c>
      <c r="J26" s="17">
        <f>SUM(J13:J25)</f>
        <v>6481280</v>
      </c>
      <c r="K26" s="18">
        <f t="shared" si="2"/>
        <v>1</v>
      </c>
      <c r="L26" s="17">
        <f>SUM(L13:L25)</f>
        <v>5024210</v>
      </c>
      <c r="M26" s="17">
        <f>SUM(M13:M25)</f>
        <v>5024210</v>
      </c>
      <c r="N26" s="18">
        <f t="shared" si="3"/>
        <v>1</v>
      </c>
      <c r="O26" s="17">
        <f>SUM(O13:O25)</f>
        <v>3774990</v>
      </c>
      <c r="P26" s="17">
        <f>SUM(P13:P25)</f>
        <v>3774990</v>
      </c>
      <c r="Q26" s="18">
        <f t="shared" si="4"/>
        <v>1</v>
      </c>
      <c r="R26" s="19">
        <f t="shared" si="0"/>
        <v>15767540</v>
      </c>
      <c r="S26" s="19">
        <f t="shared" si="0"/>
        <v>15658072.55</v>
      </c>
      <c r="T26" s="20">
        <f t="shared" si="1"/>
        <v>0.9930574173269896</v>
      </c>
    </row>
    <row r="28" spans="1:2" s="61" customFormat="1" ht="12.75">
      <c r="A28" s="105"/>
      <c r="B28" s="106"/>
    </row>
  </sheetData>
  <sheetProtection/>
  <autoFilter ref="A12:T20"/>
  <mergeCells count="26">
    <mergeCell ref="B9:B12"/>
    <mergeCell ref="G10:H11"/>
    <mergeCell ref="C9:E9"/>
    <mergeCell ref="F10:F12"/>
    <mergeCell ref="C10:C12"/>
    <mergeCell ref="R1:T1"/>
    <mergeCell ref="R2:T2"/>
    <mergeCell ref="R3:T3"/>
    <mergeCell ref="R4:T4"/>
    <mergeCell ref="L10:L12"/>
    <mergeCell ref="D10:E11"/>
    <mergeCell ref="R9:T9"/>
    <mergeCell ref="I9:K9"/>
    <mergeCell ref="S10:T11"/>
    <mergeCell ref="R10:R12"/>
    <mergeCell ref="F9:H9"/>
    <mergeCell ref="P10:Q11"/>
    <mergeCell ref="O10:O12"/>
    <mergeCell ref="M10:N11"/>
    <mergeCell ref="A9:A12"/>
    <mergeCell ref="R5:T5"/>
    <mergeCell ref="O9:Q9"/>
    <mergeCell ref="I10:I12"/>
    <mergeCell ref="A7:T7"/>
    <mergeCell ref="J10:K11"/>
    <mergeCell ref="L9:N9"/>
  </mergeCells>
  <printOptions/>
  <pageMargins left="0.3937007874015748" right="0" top="0.984251968503937" bottom="0" header="0.5118110236220472" footer="0.5118110236220472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600"/>
  </sheetPr>
  <dimension ref="A1:D14"/>
  <sheetViews>
    <sheetView tabSelected="1" zoomScalePageLayoutView="0" workbookViewId="0" topLeftCell="A1">
      <selection activeCell="B5" sqref="B5:D5"/>
    </sheetView>
  </sheetViews>
  <sheetFormatPr defaultColWidth="9.140625" defaultRowHeight="12.75"/>
  <cols>
    <col min="1" max="1" width="53.421875" style="131" customWidth="1"/>
    <col min="2" max="2" width="15.57421875" style="131" customWidth="1"/>
    <col min="3" max="3" width="19.8515625" style="131" customWidth="1"/>
    <col min="4" max="16384" width="9.140625" style="131" customWidth="1"/>
  </cols>
  <sheetData>
    <row r="1" spans="2:3" ht="12.75">
      <c r="B1" s="246" t="s">
        <v>325</v>
      </c>
      <c r="C1" s="246"/>
    </row>
    <row r="2" spans="2:3" ht="12.75">
      <c r="B2" s="246" t="s">
        <v>76</v>
      </c>
      <c r="C2" s="246"/>
    </row>
    <row r="3" spans="2:3" ht="12.75">
      <c r="B3" s="246" t="s">
        <v>126</v>
      </c>
      <c r="C3" s="246"/>
    </row>
    <row r="4" spans="2:3" ht="12.75">
      <c r="B4" s="246" t="s">
        <v>134</v>
      </c>
      <c r="C4" s="246"/>
    </row>
    <row r="5" spans="2:4" ht="12.75">
      <c r="B5" s="247" t="s">
        <v>963</v>
      </c>
      <c r="C5" s="247"/>
      <c r="D5" s="247"/>
    </row>
    <row r="7" ht="9.75" customHeight="1"/>
    <row r="8" ht="12.75" hidden="1"/>
    <row r="9" ht="12.75" hidden="1"/>
    <row r="10" spans="1:3" ht="112.5" customHeight="1">
      <c r="A10" s="201" t="s">
        <v>956</v>
      </c>
      <c r="B10" s="202"/>
      <c r="C10" s="202"/>
    </row>
    <row r="11" spans="1:3" ht="114.75">
      <c r="A11" s="132" t="s">
        <v>160</v>
      </c>
      <c r="B11" s="132" t="s">
        <v>957</v>
      </c>
      <c r="C11" s="132" t="s">
        <v>958</v>
      </c>
    </row>
    <row r="12" spans="1:3" ht="12.75">
      <c r="A12" s="132">
        <v>1</v>
      </c>
      <c r="B12" s="132">
        <v>2</v>
      </c>
      <c r="C12" s="132">
        <v>3</v>
      </c>
    </row>
    <row r="13" spans="1:3" ht="99" customHeight="1">
      <c r="A13" s="133" t="s">
        <v>161</v>
      </c>
      <c r="B13" s="134">
        <v>48.3</v>
      </c>
      <c r="C13" s="135">
        <v>21106.4</v>
      </c>
    </row>
    <row r="14" spans="1:3" ht="134.25" customHeight="1">
      <c r="A14" s="133" t="s">
        <v>163</v>
      </c>
      <c r="B14" s="134">
        <v>1242</v>
      </c>
      <c r="C14" s="135">
        <v>414200.94</v>
      </c>
    </row>
  </sheetData>
  <sheetProtection/>
  <mergeCells count="6">
    <mergeCell ref="A10:C10"/>
    <mergeCell ref="B5:D5"/>
    <mergeCell ref="B1:C1"/>
    <mergeCell ref="B2:C2"/>
    <mergeCell ref="B3:C3"/>
    <mergeCell ref="B4:C4"/>
  </mergeCells>
  <printOptions/>
  <pageMargins left="0.98425196850393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Олеся Могутина</cp:lastModifiedBy>
  <cp:lastPrinted>2017-04-10T06:16:17Z</cp:lastPrinted>
  <dcterms:created xsi:type="dcterms:W3CDTF">1996-10-08T23:32:33Z</dcterms:created>
  <dcterms:modified xsi:type="dcterms:W3CDTF">2017-04-10T06:17:09Z</dcterms:modified>
  <cp:category/>
  <cp:version/>
  <cp:contentType/>
  <cp:contentStatus/>
</cp:coreProperties>
</file>